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48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H344" i="1" l="1"/>
  <c r="G344" i="1"/>
  <c r="F344" i="1"/>
  <c r="E344" i="1"/>
  <c r="D344" i="1"/>
  <c r="C344" i="1"/>
  <c r="H342" i="1"/>
  <c r="G342" i="1"/>
  <c r="F342" i="1"/>
  <c r="E342" i="1"/>
  <c r="D342" i="1"/>
  <c r="C342" i="1"/>
  <c r="H339" i="1"/>
  <c r="G339" i="1"/>
  <c r="F339" i="1"/>
  <c r="E339" i="1"/>
  <c r="D339" i="1"/>
  <c r="C339" i="1"/>
  <c r="H336" i="1"/>
  <c r="G336" i="1"/>
  <c r="F336" i="1"/>
  <c r="E336" i="1"/>
  <c r="D336" i="1"/>
  <c r="C336" i="1"/>
  <c r="H330" i="1"/>
  <c r="G330" i="1"/>
  <c r="F330" i="1"/>
  <c r="E330" i="1"/>
  <c r="D330" i="1"/>
  <c r="C330" i="1"/>
  <c r="H327" i="1"/>
  <c r="G327" i="1"/>
  <c r="F327" i="1"/>
  <c r="E327" i="1"/>
  <c r="D327" i="1"/>
  <c r="C327" i="1"/>
  <c r="H323" i="1"/>
  <c r="G323" i="1"/>
  <c r="F323" i="1"/>
  <c r="E323" i="1"/>
  <c r="D323" i="1"/>
  <c r="C323" i="1"/>
  <c r="H319" i="1"/>
  <c r="G319" i="1"/>
  <c r="F319" i="1"/>
  <c r="E319" i="1"/>
  <c r="D319" i="1"/>
  <c r="C319" i="1"/>
  <c r="H312" i="1"/>
  <c r="G312" i="1"/>
  <c r="F312" i="1"/>
  <c r="E312" i="1"/>
  <c r="D312" i="1"/>
  <c r="C312" i="1"/>
  <c r="H308" i="1"/>
  <c r="G308" i="1"/>
  <c r="F308" i="1"/>
  <c r="E308" i="1"/>
  <c r="D308" i="1"/>
  <c r="C308" i="1"/>
  <c r="H302" i="1"/>
  <c r="G302" i="1"/>
  <c r="G298" i="1" s="1"/>
  <c r="G297" i="1" s="1"/>
  <c r="G295" i="1" s="1"/>
  <c r="F302" i="1"/>
  <c r="F298" i="1" s="1"/>
  <c r="F297" i="1" s="1"/>
  <c r="F295" i="1" s="1"/>
  <c r="E302" i="1"/>
  <c r="D302" i="1"/>
  <c r="C302" i="1"/>
  <c r="H298" i="1"/>
  <c r="H297" i="1" s="1"/>
  <c r="H295" i="1" s="1"/>
  <c r="E298" i="1"/>
  <c r="E297" i="1" s="1"/>
  <c r="E295" i="1" s="1"/>
  <c r="D298" i="1"/>
  <c r="D297" i="1" s="1"/>
  <c r="D295" i="1" s="1"/>
  <c r="C298" i="1"/>
  <c r="C297" i="1"/>
  <c r="C295" i="1" s="1"/>
  <c r="F238" i="1"/>
  <c r="F239" i="1"/>
  <c r="F240" i="1"/>
  <c r="F241" i="1"/>
  <c r="F237" i="1"/>
  <c r="K96" i="1" l="1"/>
  <c r="H96" i="1"/>
  <c r="G95" i="1"/>
  <c r="G96" i="1" s="1"/>
  <c r="I271" i="1"/>
  <c r="H219" i="1"/>
  <c r="I242" i="1"/>
  <c r="G82" i="1"/>
  <c r="F82" i="1"/>
  <c r="F83" i="1"/>
  <c r="K75" i="1" l="1"/>
  <c r="H74" i="1"/>
  <c r="I286" i="1" l="1"/>
  <c r="F278" i="1"/>
  <c r="I258" i="1"/>
  <c r="I231" i="1"/>
  <c r="H230" i="1"/>
  <c r="H229" i="1"/>
  <c r="H228" i="1"/>
  <c r="H203" i="1"/>
  <c r="F202" i="1"/>
  <c r="F201" i="1"/>
  <c r="F200" i="1"/>
  <c r="J141" i="1"/>
  <c r="F80" i="1"/>
  <c r="F81" i="1"/>
  <c r="F84" i="1"/>
  <c r="F87" i="1"/>
  <c r="D107" i="1" s="1"/>
  <c r="G79" i="1"/>
  <c r="H69" i="1"/>
  <c r="K69" i="1"/>
  <c r="G69" i="1" l="1"/>
  <c r="F69" i="1" s="1"/>
  <c r="G78" i="1"/>
  <c r="H177" i="1"/>
  <c r="H176" i="1" s="1"/>
  <c r="H169" i="1"/>
  <c r="H167" i="1" s="1"/>
  <c r="F79" i="1"/>
  <c r="F78" i="1" s="1"/>
  <c r="I287" i="1"/>
  <c r="H179" i="1"/>
  <c r="H172" i="1"/>
  <c r="H180" i="1" l="1"/>
  <c r="J288" i="1" s="1"/>
</calcChain>
</file>

<file path=xl/sharedStrings.xml><?xml version="1.0" encoding="utf-8"?>
<sst xmlns="http://schemas.openxmlformats.org/spreadsheetml/2006/main" count="470" uniqueCount="350">
  <si>
    <t>к Методическим указаниям по составлению и представлению субъектами бюджетного планирования Республики Башкортостан расшифровки показателей планов финансово- хозяйственной деятельности бюджетных и автономных учреждений Республики Башкортостан на 2017–2019 годы</t>
  </si>
  <si>
    <t>Единица измерения: руб.</t>
  </si>
  <si>
    <t>Наименование органа, осуществляющего функции и полномочия учредителя</t>
  </si>
  <si>
    <t>КОДЫ</t>
  </si>
  <si>
    <t>Форма по КФД</t>
  </si>
  <si>
    <t>Дата</t>
  </si>
  <si>
    <t>по ОКПО</t>
  </si>
  <si>
    <t>по ОКЕИ</t>
  </si>
  <si>
    <t>Адрес фактического местонахождения государственного учреждения Республики</t>
  </si>
  <si>
    <t>Код по реестру участников бюджетного процесса, а также юридических лиц, не являющихся</t>
  </si>
  <si>
    <t xml:space="preserve"> участниками бюджетного процесса _________________________________                                                  </t>
  </si>
  <si>
    <t>(последнюю отчетную дату)</t>
  </si>
  <si>
    <t>Наименование показателя</t>
  </si>
  <si>
    <t>Код строки</t>
  </si>
  <si>
    <t>Код по бюджетной классификации Российской Федерации</t>
  </si>
  <si>
    <t>всего</t>
  </si>
  <si>
    <t>в том числе:</t>
  </si>
  <si>
    <t>субсидия на финансовое обеспечение выполнения государственного</t>
  </si>
  <si>
    <t>субсидии,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</si>
  <si>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</si>
  <si>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</si>
  <si>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из них гранты</t>
  </si>
  <si>
    <t>Поступления от доходов, всего: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</si>
  <si>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</si>
  <si>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</si>
  <si>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</si>
  <si>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</si>
  <si>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</si>
  <si>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</si>
  <si>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</si>
  <si>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из них:</t>
  </si>
  <si>
    <t>уплату налогов, сборов и иных платежей, всего</t>
  </si>
  <si>
    <t>прочие расходы</t>
  </si>
  <si>
    <t>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</si>
  <si>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</si>
  <si>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</si>
  <si>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</si>
  <si>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</si>
  <si>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</si>
  <si>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Остаток средств на начало года</t>
  </si>
  <si>
    <t>Остаток средств на конец года</t>
  </si>
  <si>
    <t xml:space="preserve">и выплатам учреждения (подразделения) </t>
  </si>
  <si>
    <t>Таблица 1</t>
  </si>
  <si>
    <t>№ 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</si>
  <si>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</si>
  <si>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</si>
  <si>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</si>
  <si>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</si>
  <si>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</t>
  </si>
  <si>
    <t>Финансовые активы, всего</t>
  </si>
  <si>
    <t>из них: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</si>
  <si>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</si>
  <si>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</si>
  <si>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</si>
  <si>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</si>
  <si>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</si>
  <si>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</si>
  <si>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</si>
  <si>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</si>
  <si>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</si>
  <si>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Показатели по поступлениям</t>
  </si>
  <si>
    <t>Объем финансового обеспечения, руб.
(с точностью до двух знаков после запятой – 0,00)</t>
  </si>
  <si>
    <t>поступления от оказания услуг
(выполнения работ) на платной основе и от иной приносящей доход деятельности</t>
  </si>
  <si>
    <t>в том числе: доходы
от собственности</t>
  </si>
  <si>
    <t>из них:
увеличение остатков средств</t>
  </si>
  <si>
    <t>Из них:
уменьшение остатков средств</t>
  </si>
  <si>
    <t>Х</t>
  </si>
  <si>
    <t>на закупку товаров, работ, услуг учреждения (подразделения)</t>
  </si>
  <si>
    <t>в соответствии с Федеральным законом от 5 апреля 2013 г. № 44- 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</si>
  <si>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 ФЗ «О закупках товаров, работ, услуг отдельными видами юридических лиц»</t>
  </si>
  <si>
    <t>на 20     г. 1-ый год планового периода</t>
  </si>
  <si>
    <r>
      <rPr>
        <sz val="10"/>
        <rFont val="Times New Roman"/>
        <family val="1"/>
        <charset val="204"/>
      </rPr>
      <t>на 20</t>
    </r>
    <r>
      <rPr>
        <u/>
        <sz val="10"/>
        <rFont val="Times New Roman"/>
        <family val="1"/>
        <charset val="204"/>
      </rPr>
      <t>     </t>
    </r>
    <r>
      <rPr>
        <sz val="10"/>
        <rFont val="Times New Roman"/>
        <family val="1"/>
        <charset val="204"/>
      </rPr>
      <t>г. очередной финансовый год</t>
    </r>
  </si>
  <si>
    <r>
      <rPr>
        <sz val="10"/>
        <rFont val="Times New Roman"/>
        <family val="1"/>
        <charset val="204"/>
      </rPr>
      <t>на 20</t>
    </r>
    <r>
      <rPr>
        <u/>
        <sz val="10"/>
        <rFont val="Times New Roman"/>
        <family val="1"/>
        <charset val="204"/>
      </rPr>
      <t>     </t>
    </r>
    <r>
      <rPr>
        <sz val="10"/>
        <rFont val="Times New Roman"/>
        <family val="1"/>
        <charset val="204"/>
      </rPr>
      <t>г. 1-ый год планового периода</t>
    </r>
  </si>
  <si>
    <t>Выплаты
по расходам на закупку товаров, работ, услуг всего:</t>
  </si>
  <si>
    <t>0001</t>
  </si>
  <si>
    <t>в том числе: на оплату контрактов</t>
  </si>
  <si>
    <t>заключенных до начала очередного финансового года:</t>
  </si>
  <si>
    <t>на закупку товаров работ, услуг по году начала закупки:</t>
  </si>
  <si>
    <t>«20»декабря  2016 г.</t>
  </si>
  <si>
    <t>« 20   » декабря  2016        г.</t>
  </si>
  <si>
    <t>20.12.2016</t>
  </si>
  <si>
    <t>023301001</t>
  </si>
  <si>
    <t>Реализация основных общеобразовательных программ начального, основного, среднего общего образования</t>
  </si>
  <si>
    <t>Приложение № 8.2</t>
  </si>
  <si>
    <t>План финансово-хозяйственной деятельности</t>
  </si>
  <si>
    <t>на 2017–2019 гг.</t>
  </si>
  <si>
    <t>I. Сведения о деятельности государственного учреждения Республики Башкортостан (подразделения)</t>
  </si>
  <si>
    <t>1.1. Цели деятельности государственного учреждения Республики Башкортостан (подразделения):</t>
  </si>
  <si>
    <t>1.2. Виды деятельности государственного учреждения Республики Башкортостан (подразделения):</t>
  </si>
  <si>
    <t>1.3. Перечень услуг (работ), осуществляемых в том числе на платной (частично платной) основе:</t>
  </si>
  <si>
    <t>1.4. Общая балансовая стоимость недвижимого государственного имущества на дату составления Плана</t>
  </si>
  <si>
    <t>Таблица 2</t>
  </si>
  <si>
    <t>Таблица 2.1</t>
  </si>
  <si>
    <t>Показатели выплат по расходам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</si>
  <si>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</si>
  <si>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– 0,00</t>
  </si>
  <si>
    <t>всего на закупки</t>
  </si>
  <si>
    <t>Среднее общее образование направлено на дальнейшее становление и формирование личности обучающегося, развитие интереса к познанию и творческих способностей обучающегося, формирование навыков самостоятельной учебной деятельности на основе индивидуализации и профессиональной ориентации содержания среднего общего образования, подготовку обучающегося к жизни в обществе, самостоятельному жизненному выбору, продолжению образования и началу профессиональной деятельности</t>
  </si>
  <si>
    <t xml:space="preserve">1.5. Общая балансовая стоимость движимого государственного имущества на дату составления Плана </t>
  </si>
  <si>
    <t>в том числе балансовая стоимость особо ценного движимого имущества</t>
  </si>
  <si>
    <r>
      <t xml:space="preserve">на </t>
    </r>
    <r>
      <rPr>
        <u/>
        <sz val="10"/>
        <rFont val="Times New Roman"/>
        <family val="1"/>
        <charset val="204"/>
      </rPr>
      <t>   31 декабря       </t>
    </r>
    <r>
      <rPr>
        <sz val="10"/>
        <rFont val="Times New Roman"/>
        <family val="1"/>
        <charset val="204"/>
      </rPr>
      <t>2016</t>
    </r>
    <r>
      <rPr>
        <u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г. </t>
    </r>
  </si>
  <si>
    <r>
      <t>на 2018</t>
    </r>
    <r>
      <rPr>
        <u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г. 1-ый год планового периода</t>
    </r>
  </si>
  <si>
    <t>на 2017 г. очередной финансовый год</t>
  </si>
  <si>
    <r>
      <rPr>
        <sz val="10"/>
        <rFont val="Times New Roman"/>
        <family val="1"/>
        <charset val="204"/>
      </rPr>
      <t>на 2019</t>
    </r>
    <r>
      <rPr>
        <sz val="10"/>
        <rFont val="Times New Roman"/>
        <family val="1"/>
        <charset val="204"/>
      </rPr>
      <t>г. 2-ой год планового периода</t>
    </r>
  </si>
  <si>
    <r>
      <rPr>
        <sz val="10"/>
        <rFont val="Times New Roman"/>
        <family val="1"/>
        <charset val="204"/>
      </rPr>
      <t>на 2017</t>
    </r>
    <r>
      <rPr>
        <u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г. очередной финансовый год</t>
    </r>
  </si>
  <si>
    <r>
      <rPr>
        <sz val="10"/>
        <rFont val="Times New Roman"/>
        <family val="1"/>
        <charset val="204"/>
      </rPr>
      <t>на 2018</t>
    </r>
    <r>
      <rPr>
        <sz val="10"/>
        <rFont val="Times New Roman"/>
        <family val="1"/>
        <charset val="204"/>
      </rPr>
      <t>г. 1-ый год планового периода</t>
    </r>
  </si>
  <si>
    <r>
      <rPr>
        <sz val="10"/>
        <rFont val="Times New Roman"/>
        <family val="1"/>
        <charset val="204"/>
      </rPr>
      <t>на 2019</t>
    </r>
    <r>
      <rPr>
        <u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г. 2-ой год планового периода</t>
    </r>
  </si>
  <si>
    <t>Куюргазинский РОО</t>
  </si>
  <si>
    <t>на 31 декабря 2016 г.</t>
  </si>
  <si>
    <t xml:space="preserve">Начисления по выплате по оплате труда         </t>
  </si>
  <si>
    <t xml:space="preserve">из них:
оплата труда </t>
  </si>
  <si>
    <t xml:space="preserve"> на 31 декабря 2016 г.</t>
  </si>
  <si>
    <r>
      <t xml:space="preserve">УТВЕРЖДАЮ: </t>
    </r>
    <r>
      <rPr>
        <sz val="10"/>
        <rFont val="Times New Roman"/>
        <family val="1"/>
        <charset val="204"/>
      </rPr>
      <t>Начальник Куюргазинского РОО</t>
    </r>
  </si>
  <si>
    <t>__________________________ Л.Р.Терегулова</t>
  </si>
  <si>
    <t xml:space="preserve">ИНН/КПП  </t>
  </si>
  <si>
    <t>Приложение</t>
  </si>
  <si>
    <t>от 29 августа 2016 г. N 142н</t>
  </si>
  <si>
    <t>"Приложение N 2</t>
  </si>
  <si>
    <t xml:space="preserve">                           Расчеты (обоснования)</t>
  </si>
  <si>
    <t xml:space="preserve">               к плану финансово-хозяйственной деятельности</t>
  </si>
  <si>
    <t xml:space="preserve">               государственного (муниципального) учреждения</t>
  </si>
  <si>
    <t xml:space="preserve">          1. Расчеты (обоснования) выплат персоналу (строка 210)</t>
  </si>
  <si>
    <t>Код видов расходов ________________________________________________________</t>
  </si>
  <si>
    <t>Источник финансового обеспечения __________________________________________</t>
  </si>
  <si>
    <t xml:space="preserve">            1.1. Расчеты (обоснования) расходов на оплату труда</t>
  </si>
  <si>
    <t>N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</si>
  <si>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</si>
  <si>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</si>
  <si>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</si>
  <si>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</si>
  <si>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</si>
  <si>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(1 + гр. 8 / 100) x гр. 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</si>
  <si>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</si>
  <si>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</si>
  <si>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</si>
  <si>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Местный бюджет (техперсонал)</t>
  </si>
  <si>
    <t>Субвенции на оплату пед.раб школы</t>
  </si>
  <si>
    <t>Субвенции на оплату пед.раб ДОУ</t>
  </si>
  <si>
    <t>Субвенции на оплату АУП школы</t>
  </si>
  <si>
    <t>Субвенции на оплату АУП ДОУ</t>
  </si>
  <si>
    <t>Итого:</t>
  </si>
  <si>
    <t>x</t>
  </si>
  <si>
    <t xml:space="preserve">           1.3. Расчеты (обоснования) выплат персоналу по уходу</t>
  </si>
  <si>
    <t xml:space="preserve">                                за ребенком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</si>
  <si>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</si>
  <si>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</si>
  <si>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</si>
  <si>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</si>
  <si>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Сумма, руб. (гр. 3 x гр. 4 x гр. 5)</t>
  </si>
  <si>
    <t xml:space="preserve">       1.4. Расчеты (обоснования) страховых взносов на обязательное</t>
  </si>
  <si>
    <t xml:space="preserve">        страхование в Пенсионный фонд Российской Федерации, в Фонд</t>
  </si>
  <si>
    <t xml:space="preserve">        социального страхования Российской Федерации, в Федеральный</t>
  </si>
  <si>
    <t xml:space="preserve">               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</si>
  <si>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</si>
  <si>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</si>
  <si>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</si>
  <si>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</si>
  <si>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1.1.</t>
  </si>
  <si>
    <t>по ставке 22,0%</t>
  </si>
  <si>
    <t>1.2.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</si>
  <si>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</si>
  <si>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</si>
  <si>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</si>
  <si>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</si>
  <si>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</si>
  <si>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</si>
  <si>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</si>
  <si>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</si>
  <si>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</si>
  <si>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</si>
  <si>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</si>
  <si>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0,2% &lt;*&gt;</t>
  </si>
  <si>
    <t>2.5.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</si>
  <si>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</si>
  <si>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Страховые взносы в Федеральный фонд обязательного медицинского страхования, всего (по ставке 5,1%)</t>
  </si>
  <si>
    <t xml:space="preserve">          2. Расчеты (обоснования) расходов на социальные и иные</t>
  </si>
  <si>
    <t xml:space="preserve">                             выплаты населению</t>
  </si>
  <si>
    <t>Размер одной выплаты, руб.</t>
  </si>
  <si>
    <t>Количество выплат в год</t>
  </si>
  <si>
    <t>Общая сумма выплат, руб. (гр. 3 x гр. 4)</t>
  </si>
  <si>
    <t xml:space="preserve"> 3. Расчет (обоснование) расходов на уплату налогов,</t>
  </si>
  <si>
    <t>Код видов расходов  851_________</t>
  </si>
  <si>
    <r>
      <t xml:space="preserve">Источник финансового обеспечения  </t>
    </r>
    <r>
      <rPr>
        <b/>
        <sz val="10"/>
        <color theme="1"/>
        <rFont val="Courier New"/>
        <family val="3"/>
        <charset val="204"/>
      </rPr>
      <t>местный бюджет</t>
    </r>
  </si>
  <si>
    <t>Налоговая база, руб.</t>
  </si>
  <si>
    <t>Ставка налога, %</t>
  </si>
  <si>
    <t>Сумма исчисленного налога, подлежащего уплате, руб. (гр. 3 x гр. 4 / 100)</t>
  </si>
  <si>
    <t>Транспортный налог</t>
  </si>
  <si>
    <t>Налог на имущество</t>
  </si>
  <si>
    <t>Налог на землю</t>
  </si>
  <si>
    <t xml:space="preserve">          5. Расчет (обоснование) прочих расходов (кроме расходов</t>
  </si>
  <si>
    <t xml:space="preserve">                     на закупку товаров, работ, услуг)</t>
  </si>
  <si>
    <t xml:space="preserve">  6. Расчет (обоснование) расходов на закупку товаров, работ, услуг</t>
  </si>
  <si>
    <r>
      <t xml:space="preserve">Код видов расходов  </t>
    </r>
    <r>
      <rPr>
        <b/>
        <sz val="10"/>
        <color theme="1"/>
        <rFont val="Courier New"/>
        <family val="3"/>
        <charset val="204"/>
      </rPr>
      <t>244</t>
    </r>
  </si>
  <si>
    <t xml:space="preserve">         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</si>
  <si>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</si>
  <si>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</si>
  <si>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</si>
  <si>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Повременная оплата</t>
  </si>
  <si>
    <t>Услуги связи</t>
  </si>
  <si>
    <t>Интернет</t>
  </si>
  <si>
    <t>Размер потребления ресурсов</t>
  </si>
  <si>
    <t>Тариф (с учетом НДС), руб.</t>
  </si>
  <si>
    <t>Индексация, %</t>
  </si>
  <si>
    <t>Сумма, руб. (гр. 4 x гр. 5 x гр. 6)</t>
  </si>
  <si>
    <t>Потребление газа</t>
  </si>
  <si>
    <t>Потребление элкктроэнергии</t>
  </si>
  <si>
    <t>Количество</t>
  </si>
  <si>
    <t xml:space="preserve">                          по содержанию имущества</t>
  </si>
  <si>
    <t>Объект</t>
  </si>
  <si>
    <t>Количество работ (услуг)</t>
  </si>
  <si>
    <t>Стоимость работ (услуг), руб.</t>
  </si>
  <si>
    <t>ДРТ</t>
  </si>
  <si>
    <t>помещения</t>
  </si>
  <si>
    <t>диагностика</t>
  </si>
  <si>
    <t>автотранспорт</t>
  </si>
  <si>
    <t>зарядка огнетушителей</t>
  </si>
  <si>
    <t>огнетушители</t>
  </si>
  <si>
    <t>техническое обслуживание АПС</t>
  </si>
  <si>
    <t>техническое обслуживание ЭУ</t>
  </si>
  <si>
    <t>техническое обслуживание видеонабл</t>
  </si>
  <si>
    <t>техническое обслуживание Глонасс</t>
  </si>
  <si>
    <t>техническое обслуживание Стр-Монит</t>
  </si>
  <si>
    <t xml:space="preserve">     6.6. Расчет (обоснование) расходов на оплату прочих работ, услуг</t>
  </si>
  <si>
    <t>Количество договоров</t>
  </si>
  <si>
    <t>Стоимость услуги, руб.</t>
  </si>
  <si>
    <t>страхование автотранспорта</t>
  </si>
  <si>
    <t>изготовление аттестатов</t>
  </si>
  <si>
    <t>медосмотр</t>
  </si>
  <si>
    <t>подписка изданий</t>
  </si>
  <si>
    <t>услуги техперсонала</t>
  </si>
  <si>
    <t>обучение операторов</t>
  </si>
  <si>
    <t>6.7. Расчет (обоснование) расходов на приобретение основных</t>
  </si>
  <si>
    <t xml:space="preserve">                       средств, материальных запасов</t>
  </si>
  <si>
    <t>Средняя стоимость, руб.</t>
  </si>
  <si>
    <t>Сумма, руб. (гр. 2 x гр. 3)</t>
  </si>
  <si>
    <t>Приобретение ГСМ</t>
  </si>
  <si>
    <t>Приобретение МЗ</t>
  </si>
  <si>
    <t>Приобретение продуктов питания внеб</t>
  </si>
  <si>
    <t>Приобретение продуктов питания ком.род.пл</t>
  </si>
  <si>
    <t>Приобретение учебников</t>
  </si>
  <si>
    <t>Приобретение учебного пособия</t>
  </si>
  <si>
    <t>Приобретение игрушек</t>
  </si>
  <si>
    <t>Всего</t>
  </si>
  <si>
    <t>в том числе</t>
  </si>
  <si>
    <t>Плановый период</t>
  </si>
  <si>
    <t>по лицевым счетам, открытым в органах, осуществляющих ведение лицевых счетов учреждений</t>
  </si>
  <si>
    <t>по счетам, открытым в кредитных организациях</t>
  </si>
  <si>
    <t>Код</t>
  </si>
  <si>
    <t>Первый год      2018г</t>
  </si>
  <si>
    <t xml:space="preserve">Второй год           2019г </t>
  </si>
  <si>
    <t>Очередной (планируемый) финансовый год</t>
  </si>
  <si>
    <t>КОСГУ</t>
  </si>
  <si>
    <t xml:space="preserve">Первый год </t>
  </si>
  <si>
    <t xml:space="preserve">Второй год </t>
  </si>
  <si>
    <t xml:space="preserve">Главный бухгалтер </t>
  </si>
  <si>
    <t>Д.З.Гараева</t>
  </si>
  <si>
    <t xml:space="preserve">Исполнитель                                                            </t>
  </si>
  <si>
    <t>Л.Р.Сиргажина</t>
  </si>
  <si>
    <t xml:space="preserve">      6.2. Расчет (обоснование) расходов на оплату коммунальных услуг</t>
  </si>
  <si>
    <t xml:space="preserve">         6.3. Расчет (обоснование) расходов на оплату работ, услуг</t>
  </si>
  <si>
    <t>к приказу Министерства финансов Российской Федерации</t>
  </si>
  <si>
    <t>к Требованиям к плану финансово-хозяйственной деятельности</t>
  </si>
  <si>
    <t xml:space="preserve"> государственного (муниципального) учреждения,</t>
  </si>
  <si>
    <t>утвержденным приказом Министерства финансов</t>
  </si>
  <si>
    <t>Российской Федерации от 28 июля 2010 г. N 81н</t>
  </si>
  <si>
    <t>Код видов расходов  111</t>
  </si>
  <si>
    <t>Источник финансового обеспечения местный бюджет</t>
  </si>
  <si>
    <t xml:space="preserve">                сборов и иных платежей</t>
  </si>
  <si>
    <t>Приобретение прод. питания многод. целев</t>
  </si>
  <si>
    <t xml:space="preserve">Показатели финансового состояния </t>
  </si>
  <si>
    <t>85.14</t>
  </si>
  <si>
    <r>
      <t xml:space="preserve">Наименование государственного учреждения Республики Башкортостан (подразделения) </t>
    </r>
    <r>
      <rPr>
        <b/>
        <sz val="10"/>
        <rFont val="Times New Roman"/>
        <family val="1"/>
        <charset val="204"/>
      </rPr>
      <t>МБОУ СОШ № 1 с.Ермолаево</t>
    </r>
  </si>
  <si>
    <t>0233003580</t>
  </si>
  <si>
    <r>
      <t>Башкортостан (подразделения)</t>
    </r>
    <r>
      <rPr>
        <b/>
        <sz val="10"/>
        <color rgb="FF000000"/>
        <rFont val="Times New Roman"/>
        <family val="1"/>
        <charset val="204"/>
      </rPr>
      <t xml:space="preserve"> 453360, РБ, Куюргазинский район, с.Ермолаево, ул.Калинина,17</t>
    </r>
  </si>
  <si>
    <t>Потребление теплоэнергии</t>
  </si>
  <si>
    <t>Услуги ассенизации</t>
  </si>
  <si>
    <t>Услуги водоснабжения</t>
  </si>
  <si>
    <t>ТБО</t>
  </si>
  <si>
    <t>Услуги охраны</t>
  </si>
  <si>
    <t>Стипендия</t>
  </si>
  <si>
    <t>Услуги питания</t>
  </si>
  <si>
    <t xml:space="preserve"> Плановые показатели по поступлениям и выплатам учреждения  МБОУ СОШ № 1 с.Ермолаево</t>
  </si>
  <si>
    <t>Директор МБОУ СОШ № 1 с.Ермолаево</t>
  </si>
  <si>
    <t>А.С.Самсоненко</t>
  </si>
  <si>
    <t>Код видов расходов 340</t>
  </si>
  <si>
    <t>Источник финансового обеспечения  местный бюджет</t>
  </si>
  <si>
    <t>Очередной (планируемый) финансовый год   2017г</t>
  </si>
  <si>
    <t>Планируемый остаток средств на начало планируемого года</t>
  </si>
  <si>
    <t>Поступления, всего:</t>
  </si>
  <si>
    <t>Субсидия бюджетному учреждению на финансовое обеспечение муниципального задания на оказание муниципальных услуг</t>
  </si>
  <si>
    <t>04\2\01\42190</t>
  </si>
  <si>
    <t xml:space="preserve">Заработная плата  </t>
  </si>
  <si>
    <t>Коммунальные услуги</t>
  </si>
  <si>
    <t>Оплата услуг отопления</t>
  </si>
  <si>
    <t>223.1</t>
  </si>
  <si>
    <t>Оплата услуг потребления хол.воды</t>
  </si>
  <si>
    <t>223.4</t>
  </si>
  <si>
    <t>Оплата услуг потребления газа</t>
  </si>
  <si>
    <t>223.5</t>
  </si>
  <si>
    <t>Оплата услуг потребления электроэнергии</t>
  </si>
  <si>
    <t>223.6</t>
  </si>
  <si>
    <t>Оплата услуг ассенизации</t>
  </si>
  <si>
    <t>223.7</t>
  </si>
  <si>
    <t>Работы, услуги по содержанию имущества</t>
  </si>
  <si>
    <t>Содержание в чистоте помещений, зданий, дворов, иного имущества</t>
  </si>
  <si>
    <t>225.1</t>
  </si>
  <si>
    <t>Противопожарные мероприятия</t>
  </si>
  <si>
    <t>225.4</t>
  </si>
  <si>
    <t>Другие расходы по содержанию</t>
  </si>
  <si>
    <t>225.6</t>
  </si>
  <si>
    <t>Прочие работы, услуги</t>
  </si>
  <si>
    <t>Услуги вневедомственной охраны</t>
  </si>
  <si>
    <t>226.5</t>
  </si>
  <si>
    <t>Услуги по страхованию</t>
  </si>
  <si>
    <t>226.6</t>
  </si>
  <si>
    <t xml:space="preserve">Типографские работы, услуги </t>
  </si>
  <si>
    <t>226.8</t>
  </si>
  <si>
    <t>Мед., санитарно-эпид. работы и услуги</t>
  </si>
  <si>
    <t>226.9</t>
  </si>
  <si>
    <t>Иные работы и услуги</t>
  </si>
  <si>
    <t>226.10</t>
  </si>
  <si>
    <t>Пособия по социальной помощи населению</t>
  </si>
  <si>
    <t>Прочие расходы</t>
  </si>
  <si>
    <t>Уплата налогов на имущество</t>
  </si>
  <si>
    <t>290.1.1</t>
  </si>
  <si>
    <t>Выплата стипендий</t>
  </si>
  <si>
    <t>290.2</t>
  </si>
  <si>
    <t>Уплата прочих платежей</t>
  </si>
  <si>
    <t>290.8</t>
  </si>
  <si>
    <t>Увеличение стоимости МЗ</t>
  </si>
  <si>
    <t>Увеличение стоимости основных средств</t>
  </si>
  <si>
    <t>310.2</t>
  </si>
  <si>
    <t>Увеличение стоимости продуктов питания</t>
  </si>
  <si>
    <t>340.2.3</t>
  </si>
  <si>
    <t>Увеличение стоимости материальных запасов</t>
  </si>
  <si>
    <t>340.3</t>
  </si>
  <si>
    <t>04\7\01\42190</t>
  </si>
  <si>
    <t>Услуги в области инф.технологий</t>
  </si>
  <si>
    <t>226.7</t>
  </si>
  <si>
    <t>04\8\01\42190</t>
  </si>
  <si>
    <t>Текущий ремонт</t>
  </si>
  <si>
    <t>225.2</t>
  </si>
  <si>
    <t>Монтажные работы</t>
  </si>
  <si>
    <t>226.4</t>
  </si>
  <si>
    <t>04\2\01\73040 (пед.раб.)</t>
  </si>
  <si>
    <t>04\1\01\73310 (АУП,вспом.перс.)</t>
  </si>
  <si>
    <t>04\2\01\73050 Шк</t>
  </si>
  <si>
    <t>04\2\01\73160 Шк</t>
  </si>
  <si>
    <t>формирование общей культуры личности учащихся на основе усвоения обязательног оминимума содержания общеобразовательных программ</t>
  </si>
  <si>
    <t xml:space="preserve">эффективная реализация и освоения обучающимся основной образовательной программы начального общего, основного общего и среднего общего образования,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</si>
</sst>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ourier New"/>
      <family val="3"/>
      <charset val="204"/>
    </font>
    <font>
      <sz val="10"/>
      <color theme="1"/>
      <name val="Courier New"/>
      <family val="3"/>
      <charset val="204"/>
    </font>
    <font>
      <sz val="1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/>
    </xf>
    <xf numFmtId="0" fontId="0" fillId="0" borderId="0" xfId="0"/>
    <xf numFmtId="0" fontId="8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justify" vertical="top" wrapText="1"/>
    </xf>
    <xf numFmtId="0" fontId="6" fillId="0" borderId="5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/>
    <xf numFmtId="1" fontId="0" fillId="0" borderId="5" xfId="0" applyNumberFormat="1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0" fontId="9" fillId="0" borderId="0" xfId="0" applyFont="1" applyAlignment="1">
      <alignment horizontal="justify"/>
    </xf>
    <xf numFmtId="0" fontId="0" fillId="0" borderId="0" xfId="0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justify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8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justify"/>
    </xf>
    <xf numFmtId="0" fontId="5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/>
    </xf>
    <xf numFmtId="0" fontId="2" fillId="0" borderId="5" xfId="0" applyFont="1" applyBorder="1"/>
    <xf numFmtId="0" fontId="2" fillId="2" borderId="6" xfId="0" applyFont="1" applyFill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center" wrapText="1"/>
    </xf>
    <xf numFmtId="0" fontId="12" fillId="2" borderId="6" xfId="1" applyFont="1" applyFill="1" applyBorder="1" applyAlignment="1" applyProtection="1">
      <alignment horizontal="justify" vertical="top" wrapText="1"/>
    </xf>
    <xf numFmtId="49" fontId="5" fillId="4" borderId="6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 wrapText="1"/>
    </xf>
    <xf numFmtId="49" fontId="5" fillId="4" borderId="14" xfId="0" applyNumberFormat="1" applyFont="1" applyFill="1" applyBorder="1" applyAlignment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top" wrapText="1"/>
    </xf>
    <xf numFmtId="49" fontId="5" fillId="3" borderId="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2" fillId="2" borderId="22" xfId="0" applyFont="1" applyFill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vertical="top" wrapText="1"/>
    </xf>
    <xf numFmtId="14" fontId="16" fillId="0" borderId="5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17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indent="4"/>
    </xf>
    <xf numFmtId="1" fontId="6" fillId="0" borderId="0" xfId="0" applyNumberFormat="1" applyFont="1" applyBorder="1" applyAlignment="1">
      <alignment horizontal="center" vertical="top" wrapText="1"/>
    </xf>
    <xf numFmtId="0" fontId="5" fillId="0" borderId="5" xfId="1" applyFont="1" applyBorder="1" applyAlignment="1" applyProtection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justify" vertical="top" wrapText="1"/>
    </xf>
    <xf numFmtId="0" fontId="2" fillId="0" borderId="5" xfId="0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" fontId="0" fillId="2" borderId="5" xfId="0" applyNumberForma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1" fontId="5" fillId="0" borderId="5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 indent="3"/>
    </xf>
    <xf numFmtId="0" fontId="1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 indent="7"/>
    </xf>
    <xf numFmtId="0" fontId="1" fillId="0" borderId="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5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 indent="1"/>
    </xf>
    <xf numFmtId="49" fontId="15" fillId="0" borderId="4" xfId="0" applyNumberFormat="1" applyFont="1" applyFill="1" applyBorder="1" applyAlignment="1">
      <alignment horizontal="left" vertical="top" wrapText="1"/>
    </xf>
    <xf numFmtId="49" fontId="15" fillId="0" borderId="3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8" fillId="0" borderId="0" xfId="0" applyFont="1" applyAlignment="1"/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vertical="top" wrapText="1"/>
    </xf>
    <xf numFmtId="1" fontId="6" fillId="0" borderId="5" xfId="0" applyNumberFormat="1" applyFont="1" applyBorder="1" applyAlignment="1">
      <alignment horizontal="center" wrapText="1"/>
    </xf>
    <xf numFmtId="1" fontId="0" fillId="0" borderId="15" xfId="0" applyNumberFormat="1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5" xfId="0" applyNumberFormat="1" applyBorder="1" applyAlignment="1">
      <alignment horizontal="center" wrapText="1"/>
    </xf>
    <xf numFmtId="0" fontId="6" fillId="0" borderId="5" xfId="0" applyFont="1" applyBorder="1" applyAlignment="1">
      <alignment horizontal="left" vertical="top" wrapText="1"/>
    </xf>
    <xf numFmtId="1" fontId="0" fillId="0" borderId="5" xfId="0" applyNumberForma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3"/>
  <sheetViews>
    <sheetView tabSelected="1" topLeftCell="A229" zoomScale="86" zoomScaleNormal="86" workbookViewId="0">
      <selection activeCell="G237" sqref="G237"/>
    </sheetView>
  </sheetViews>
  <sheetFormatPr defaultColWidth="17" defaultRowHeight="12.75" x14ac:dyDescent="0.2"/>
  <cols>
    <col min="1" max="1" width="48" style="1" customWidth="1"/>
    <col min="2" max="2" width="17" style="1" hidden="1" customWidth="1"/>
    <col min="3" max="3" width="13.5" style="1" customWidth="1"/>
    <col min="4" max="4" width="17" style="1"/>
    <col min="5" max="5" width="14" style="1" customWidth="1"/>
    <col min="6" max="6" width="13" style="1" customWidth="1"/>
    <col min="7" max="7" width="19.33203125" style="12" customWidth="1"/>
    <col min="8" max="8" width="14.6640625" style="1" customWidth="1"/>
    <col min="9" max="9" width="13.83203125" style="1" customWidth="1"/>
    <col min="10" max="10" width="14.1640625" style="1" customWidth="1"/>
    <col min="11" max="11" width="10.33203125" style="1" customWidth="1"/>
    <col min="12" max="12" width="6.5" style="1" hidden="1" customWidth="1"/>
    <col min="13" max="13" width="8.6640625" style="1" customWidth="1"/>
    <col min="14" max="14" width="17" style="1" hidden="1" customWidth="1"/>
    <col min="15" max="15" width="8.83203125" style="1" customWidth="1"/>
    <col min="16" max="16384" width="17" style="1"/>
  </cols>
  <sheetData>
    <row r="1" spans="1:15" ht="16.5" customHeight="1" x14ac:dyDescent="0.2">
      <c r="H1" s="2"/>
      <c r="I1" s="2"/>
      <c r="J1" s="195" t="s">
        <v>83</v>
      </c>
      <c r="K1" s="194"/>
      <c r="L1" s="194"/>
      <c r="M1" s="194"/>
      <c r="N1" s="194"/>
      <c r="O1" s="194"/>
    </row>
    <row r="2" spans="1:15" ht="17.100000000000001" customHeight="1" x14ac:dyDescent="0.2">
      <c r="A2" s="16"/>
      <c r="G2" s="18"/>
      <c r="H2" s="2"/>
      <c r="I2" s="2"/>
      <c r="J2" s="198" t="s">
        <v>0</v>
      </c>
      <c r="K2" s="194"/>
      <c r="L2" s="194"/>
      <c r="M2" s="194"/>
      <c r="N2" s="194"/>
      <c r="O2" s="194"/>
    </row>
    <row r="3" spans="1:15" ht="17.100000000000001" customHeight="1" x14ac:dyDescent="0.2">
      <c r="A3" s="16"/>
      <c r="G3" s="18"/>
      <c r="H3" s="2"/>
      <c r="I3" s="2"/>
      <c r="J3" s="194"/>
      <c r="K3" s="194"/>
      <c r="L3" s="194"/>
      <c r="M3" s="194"/>
      <c r="N3" s="194"/>
      <c r="O3" s="194"/>
    </row>
    <row r="4" spans="1:15" ht="57" customHeight="1" x14ac:dyDescent="0.2">
      <c r="A4" s="16"/>
      <c r="G4" s="18"/>
      <c r="H4" s="2"/>
      <c r="I4" s="2"/>
      <c r="J4" s="194"/>
      <c r="K4" s="194"/>
      <c r="L4" s="194"/>
      <c r="M4" s="194"/>
      <c r="N4" s="194"/>
      <c r="O4" s="194"/>
    </row>
    <row r="5" spans="1:15" ht="17.100000000000001" customHeight="1" x14ac:dyDescent="0.2">
      <c r="A5" s="200" t="s">
        <v>112</v>
      </c>
      <c r="B5" s="201"/>
      <c r="C5" s="201"/>
      <c r="D5" s="201"/>
      <c r="E5" s="201"/>
      <c r="F5" s="201"/>
      <c r="G5" s="201"/>
      <c r="H5" s="201"/>
      <c r="I5" s="201"/>
      <c r="J5" s="201"/>
    </row>
    <row r="6" spans="1:15" s="13" customFormat="1" ht="17.100000000000001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</row>
    <row r="7" spans="1:15" ht="15.75" customHeight="1" x14ac:dyDescent="0.2">
      <c r="A7" s="199" t="s">
        <v>113</v>
      </c>
      <c r="B7" s="194"/>
      <c r="C7" s="194"/>
      <c r="D7" s="194"/>
    </row>
    <row r="8" spans="1:15" ht="11.1" customHeight="1" x14ac:dyDescent="0.2">
      <c r="A8" s="17"/>
      <c r="D8" s="38"/>
    </row>
    <row r="9" spans="1:15" ht="17.100000000000001" customHeight="1" x14ac:dyDescent="0.2">
      <c r="A9" s="172" t="s">
        <v>78</v>
      </c>
      <c r="B9" s="173"/>
      <c r="C9" s="173"/>
      <c r="D9" s="173"/>
      <c r="E9" s="173"/>
      <c r="F9" s="173"/>
      <c r="G9" s="173"/>
      <c r="H9" s="173"/>
      <c r="I9" s="173"/>
      <c r="J9" s="173"/>
      <c r="K9" s="194"/>
      <c r="L9" s="194"/>
      <c r="M9" s="194"/>
      <c r="N9" s="194"/>
      <c r="O9" s="194"/>
    </row>
    <row r="10" spans="1:15" ht="20.100000000000001" customHeight="1" x14ac:dyDescent="0.2">
      <c r="A10" s="174" t="s">
        <v>84</v>
      </c>
      <c r="B10" s="194"/>
      <c r="C10" s="194"/>
      <c r="D10" s="194"/>
      <c r="E10" s="194"/>
      <c r="F10" s="194"/>
      <c r="G10" s="194"/>
      <c r="H10" s="194"/>
      <c r="I10" s="194"/>
      <c r="J10" s="194"/>
    </row>
    <row r="11" spans="1:15" ht="20.100000000000001" customHeight="1" x14ac:dyDescent="0.2">
      <c r="A11" s="174" t="s">
        <v>85</v>
      </c>
      <c r="B11" s="194"/>
      <c r="C11" s="194"/>
      <c r="D11" s="194"/>
      <c r="E11" s="194"/>
      <c r="F11" s="194"/>
      <c r="G11" s="194"/>
      <c r="H11" s="194"/>
      <c r="I11" s="194"/>
      <c r="J11" s="194"/>
    </row>
    <row r="12" spans="1:15" ht="20.100000000000001" customHeight="1" x14ac:dyDescent="0.2">
      <c r="A12" s="202" t="s">
        <v>79</v>
      </c>
      <c r="B12" s="194"/>
      <c r="C12" s="194"/>
      <c r="D12" s="194"/>
      <c r="E12" s="194"/>
      <c r="F12" s="194"/>
      <c r="G12" s="194"/>
      <c r="H12" s="194"/>
      <c r="I12" s="194"/>
      <c r="J12" s="194"/>
      <c r="K12" s="212" t="s">
        <v>3</v>
      </c>
      <c r="L12" s="212"/>
      <c r="M12" s="212"/>
      <c r="N12" s="212"/>
      <c r="O12" s="212"/>
    </row>
    <row r="13" spans="1:15" ht="24.75" customHeight="1" x14ac:dyDescent="0.2">
      <c r="A13" s="195" t="s">
        <v>271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11" t="s">
        <v>4</v>
      </c>
      <c r="L13" s="32"/>
      <c r="M13" s="32"/>
      <c r="N13" s="196"/>
      <c r="O13" s="197"/>
    </row>
    <row r="14" spans="1:15" ht="20.100000000000001" customHeight="1" x14ac:dyDescent="0.2">
      <c r="A14" s="20" t="s">
        <v>114</v>
      </c>
      <c r="B14" s="215" t="s">
        <v>272</v>
      </c>
      <c r="C14" s="215"/>
      <c r="D14" s="14" t="s">
        <v>81</v>
      </c>
      <c r="K14" s="111" t="s">
        <v>5</v>
      </c>
      <c r="L14" s="32"/>
      <c r="M14" s="112"/>
      <c r="N14" s="213" t="s">
        <v>80</v>
      </c>
      <c r="O14" s="214"/>
    </row>
    <row r="15" spans="1:15" ht="20.100000000000001" customHeight="1" x14ac:dyDescent="0.2">
      <c r="A15" s="16" t="s">
        <v>1</v>
      </c>
      <c r="K15" s="114"/>
      <c r="L15" s="24"/>
      <c r="M15" s="24"/>
      <c r="N15" s="196"/>
      <c r="O15" s="197"/>
    </row>
    <row r="16" spans="1:15" ht="20.100000000000001" customHeight="1" x14ac:dyDescent="0.2">
      <c r="A16" s="16" t="s">
        <v>2</v>
      </c>
      <c r="F16" s="176" t="s">
        <v>107</v>
      </c>
      <c r="G16" s="176"/>
      <c r="K16" s="114"/>
      <c r="L16" s="24"/>
      <c r="M16" s="24"/>
      <c r="N16" s="196"/>
      <c r="O16" s="197"/>
    </row>
    <row r="17" spans="1:15" ht="15" customHeight="1" x14ac:dyDescent="0.2">
      <c r="K17" s="111" t="s">
        <v>6</v>
      </c>
      <c r="L17" s="32"/>
      <c r="M17" s="111"/>
      <c r="N17" s="210">
        <v>48880051</v>
      </c>
      <c r="O17" s="211"/>
    </row>
    <row r="18" spans="1:15" ht="15.95" customHeight="1" x14ac:dyDescent="0.2">
      <c r="A18" s="1" t="s">
        <v>8</v>
      </c>
      <c r="K18" s="114"/>
      <c r="L18" s="24"/>
      <c r="M18" s="24"/>
      <c r="N18" s="196"/>
      <c r="O18" s="197"/>
    </row>
    <row r="19" spans="1:15" ht="15.95" customHeight="1" x14ac:dyDescent="0.2">
      <c r="A19" s="128" t="s">
        <v>273</v>
      </c>
      <c r="K19" s="114"/>
      <c r="L19" s="24"/>
      <c r="M19" s="24"/>
      <c r="N19" s="196"/>
      <c r="O19" s="197"/>
    </row>
    <row r="20" spans="1:15" ht="15.95" customHeight="1" x14ac:dyDescent="0.2">
      <c r="K20" s="111" t="s">
        <v>7</v>
      </c>
      <c r="L20" s="32"/>
      <c r="M20" s="32"/>
      <c r="N20" s="196"/>
      <c r="O20" s="197"/>
    </row>
    <row r="21" spans="1:15" ht="15.95" customHeight="1" x14ac:dyDescent="0.2">
      <c r="A21" s="1" t="s">
        <v>9</v>
      </c>
    </row>
    <row r="22" spans="1:15" ht="15.95" customHeight="1" x14ac:dyDescent="0.2">
      <c r="A22" s="1" t="s">
        <v>10</v>
      </c>
    </row>
    <row r="23" spans="1:15" ht="20.100000000000001" customHeight="1" x14ac:dyDescent="0.2">
      <c r="A23" s="16"/>
    </row>
    <row r="24" spans="1:15" ht="21" customHeight="1" x14ac:dyDescent="0.2">
      <c r="A24" s="207" t="s">
        <v>86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9"/>
    </row>
    <row r="25" spans="1:15" s="21" customFormat="1" ht="15.95" customHeight="1" x14ac:dyDescent="0.2">
      <c r="A25" s="20" t="s">
        <v>87</v>
      </c>
      <c r="G25" s="34"/>
    </row>
    <row r="26" spans="1:15" ht="15.95" customHeight="1" x14ac:dyDescent="0.2">
      <c r="A26" s="198" t="s">
        <v>349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</row>
    <row r="27" spans="1:15" ht="15.95" customHeight="1" x14ac:dyDescent="0.2">
      <c r="A27" s="134" t="s">
        <v>348</v>
      </c>
      <c r="B27" s="134"/>
      <c r="C27" s="134"/>
      <c r="D27" s="134"/>
      <c r="E27" s="134"/>
      <c r="F27" s="134"/>
      <c r="G27" s="133"/>
      <c r="H27" s="134"/>
      <c r="I27" s="134"/>
      <c r="J27" s="134"/>
      <c r="K27" s="134"/>
      <c r="L27" s="134"/>
      <c r="M27" s="134"/>
      <c r="N27" s="134"/>
      <c r="O27" s="134"/>
    </row>
    <row r="28" spans="1:15" s="21" customFormat="1" ht="15.95" customHeight="1" x14ac:dyDescent="0.2">
      <c r="A28" s="41" t="s">
        <v>88</v>
      </c>
      <c r="B28" s="42"/>
      <c r="C28" s="42"/>
      <c r="D28" s="42"/>
      <c r="E28" s="42"/>
      <c r="F28" s="42"/>
      <c r="G28" s="43"/>
      <c r="H28" s="42"/>
      <c r="I28" s="42"/>
      <c r="J28" s="42"/>
      <c r="K28" s="42" t="s">
        <v>270</v>
      </c>
      <c r="L28" s="42"/>
      <c r="M28" s="44"/>
    </row>
    <row r="29" spans="1:15" ht="40.5" customHeight="1" x14ac:dyDescent="0.2">
      <c r="A29" s="198" t="s">
        <v>97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</row>
    <row r="30" spans="1:15" s="21" customFormat="1" ht="15.95" customHeight="1" x14ac:dyDescent="0.2">
      <c r="A30" s="41" t="s">
        <v>89</v>
      </c>
      <c r="B30" s="42"/>
      <c r="C30" s="42"/>
      <c r="D30" s="42"/>
      <c r="E30" s="42"/>
      <c r="F30" s="42"/>
      <c r="G30" s="43"/>
      <c r="H30" s="42"/>
      <c r="I30" s="42"/>
      <c r="J30" s="42"/>
      <c r="K30" s="42"/>
      <c r="L30" s="42"/>
      <c r="M30" s="44"/>
    </row>
    <row r="31" spans="1:15" ht="15.95" customHeight="1" x14ac:dyDescent="0.2">
      <c r="A31" s="198" t="s">
        <v>82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</row>
    <row r="32" spans="1:15" s="21" customFormat="1" ht="20.25" customHeight="1" x14ac:dyDescent="0.2">
      <c r="A32" s="216" t="s">
        <v>90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8"/>
      <c r="L32" s="22"/>
      <c r="M32" s="219">
        <v>84871.1</v>
      </c>
      <c r="N32" s="220"/>
      <c r="O32" s="221"/>
    </row>
    <row r="33" spans="1:27" s="21" customFormat="1" ht="20.25" customHeight="1" x14ac:dyDescent="0.2">
      <c r="A33" s="222" t="s">
        <v>98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4"/>
      <c r="L33" s="23"/>
      <c r="M33" s="225">
        <v>14963.6</v>
      </c>
      <c r="N33" s="226"/>
      <c r="O33" s="227"/>
    </row>
    <row r="34" spans="1:27" ht="21.75" customHeight="1" x14ac:dyDescent="0.2">
      <c r="A34" s="163" t="s">
        <v>99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24"/>
      <c r="M34" s="228">
        <v>6218.2</v>
      </c>
      <c r="N34" s="228"/>
      <c r="O34" s="228"/>
    </row>
    <row r="35" spans="1:27" s="109" customFormat="1" ht="21.75" customHeight="1" x14ac:dyDescent="0.2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31"/>
      <c r="M35" s="18"/>
      <c r="N35" s="18"/>
      <c r="O35" s="18"/>
    </row>
    <row r="36" spans="1:27" s="13" customFormat="1" ht="21.75" customHeight="1" x14ac:dyDescent="0.2">
      <c r="A36" s="15"/>
      <c r="B36" s="15"/>
      <c r="C36" s="15"/>
      <c r="D36" s="15"/>
      <c r="E36" s="15"/>
      <c r="F36" s="15"/>
      <c r="G36" s="35"/>
      <c r="H36" s="15"/>
      <c r="I36" s="15"/>
      <c r="J36" s="15"/>
      <c r="K36" s="15"/>
      <c r="L36" s="31"/>
      <c r="M36" s="18"/>
      <c r="N36" s="18"/>
      <c r="O36" s="18"/>
    </row>
    <row r="37" spans="1:27" x14ac:dyDescent="0.2">
      <c r="M37" s="172" t="s">
        <v>42</v>
      </c>
      <c r="N37" s="249"/>
      <c r="O37" s="249"/>
      <c r="P37" s="30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x14ac:dyDescent="0.2">
      <c r="A38" s="140" t="s">
        <v>269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</row>
    <row r="39" spans="1:27" x14ac:dyDescent="0.2">
      <c r="A39" s="202" t="s">
        <v>100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27" x14ac:dyDescent="0.2">
      <c r="A40" s="140" t="s">
        <v>11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27" ht="27.95" customHeight="1" x14ac:dyDescent="0.2">
      <c r="A41" s="165" t="s">
        <v>43</v>
      </c>
      <c r="B41" s="165"/>
      <c r="C41" s="166" t="s">
        <v>12</v>
      </c>
      <c r="D41" s="166"/>
      <c r="E41" s="166"/>
      <c r="F41" s="166"/>
      <c r="G41" s="166"/>
      <c r="H41" s="166"/>
      <c r="I41" s="166" t="s">
        <v>44</v>
      </c>
      <c r="J41" s="166"/>
      <c r="K41" s="166"/>
      <c r="L41" s="166"/>
      <c r="M41" s="166"/>
      <c r="N41" s="166"/>
      <c r="O41" s="166"/>
    </row>
    <row r="42" spans="1:27" ht="15.95" customHeight="1" x14ac:dyDescent="0.2">
      <c r="A42" s="166"/>
      <c r="B42" s="166"/>
      <c r="C42" s="168" t="s">
        <v>45</v>
      </c>
      <c r="D42" s="168"/>
      <c r="E42" s="168"/>
      <c r="F42" s="168"/>
      <c r="G42" s="168"/>
      <c r="H42" s="168"/>
      <c r="I42" s="166">
        <v>99834.7</v>
      </c>
      <c r="J42" s="166"/>
      <c r="K42" s="166"/>
      <c r="L42" s="166"/>
      <c r="M42" s="166"/>
      <c r="N42" s="166"/>
      <c r="O42" s="166"/>
    </row>
    <row r="43" spans="1:27" ht="28.5" customHeight="1" x14ac:dyDescent="0.2">
      <c r="A43" s="166"/>
      <c r="B43" s="166"/>
      <c r="C43" s="168" t="s">
        <v>46</v>
      </c>
      <c r="D43" s="168"/>
      <c r="E43" s="168"/>
      <c r="F43" s="168"/>
      <c r="G43" s="168"/>
      <c r="H43" s="168"/>
      <c r="I43" s="166">
        <v>84871.1</v>
      </c>
      <c r="J43" s="166"/>
      <c r="K43" s="166"/>
      <c r="L43" s="166"/>
      <c r="M43" s="166"/>
      <c r="N43" s="166"/>
      <c r="O43" s="166"/>
    </row>
    <row r="44" spans="1:27" ht="15.95" customHeight="1" x14ac:dyDescent="0.2">
      <c r="A44" s="166"/>
      <c r="B44" s="166"/>
      <c r="C44" s="168" t="s">
        <v>47</v>
      </c>
      <c r="D44" s="168"/>
      <c r="E44" s="168"/>
      <c r="F44" s="168"/>
      <c r="G44" s="168"/>
      <c r="H44" s="168"/>
      <c r="I44" s="166">
        <v>73668.5</v>
      </c>
      <c r="J44" s="166"/>
      <c r="K44" s="166"/>
      <c r="L44" s="166"/>
      <c r="M44" s="166"/>
      <c r="N44" s="166"/>
      <c r="O44" s="166"/>
    </row>
    <row r="45" spans="1:27" ht="15.95" customHeight="1" x14ac:dyDescent="0.2">
      <c r="A45" s="166"/>
      <c r="B45" s="166"/>
      <c r="C45" s="168" t="s">
        <v>48</v>
      </c>
      <c r="D45" s="168"/>
      <c r="E45" s="168"/>
      <c r="F45" s="168"/>
      <c r="G45" s="168"/>
      <c r="H45" s="168"/>
      <c r="I45" s="166">
        <v>6218.2</v>
      </c>
      <c r="J45" s="166"/>
      <c r="K45" s="166"/>
      <c r="L45" s="166"/>
      <c r="M45" s="166"/>
      <c r="N45" s="166"/>
      <c r="O45" s="166"/>
    </row>
    <row r="46" spans="1:27" ht="15.95" customHeight="1" x14ac:dyDescent="0.2">
      <c r="A46" s="166"/>
      <c r="B46" s="166"/>
      <c r="C46" s="168" t="s">
        <v>47</v>
      </c>
      <c r="D46" s="168"/>
      <c r="E46" s="168"/>
      <c r="F46" s="168"/>
      <c r="G46" s="168"/>
      <c r="H46" s="168"/>
      <c r="I46" s="166">
        <v>1291.7</v>
      </c>
      <c r="J46" s="166"/>
      <c r="K46" s="166"/>
      <c r="L46" s="166"/>
      <c r="M46" s="166"/>
      <c r="N46" s="166"/>
      <c r="O46" s="166"/>
    </row>
    <row r="47" spans="1:27" ht="15.95" customHeight="1" x14ac:dyDescent="0.2">
      <c r="A47" s="166"/>
      <c r="B47" s="166"/>
      <c r="C47" s="168" t="s">
        <v>49</v>
      </c>
      <c r="D47" s="168"/>
      <c r="E47" s="168"/>
      <c r="F47" s="168"/>
      <c r="G47" s="168"/>
      <c r="H47" s="168"/>
      <c r="I47" s="166">
        <v>213.7</v>
      </c>
      <c r="J47" s="166"/>
      <c r="K47" s="166"/>
      <c r="L47" s="166"/>
      <c r="M47" s="166"/>
      <c r="N47" s="166"/>
      <c r="O47" s="166"/>
    </row>
    <row r="48" spans="1:27" ht="15.95" customHeight="1" x14ac:dyDescent="0.2">
      <c r="A48" s="166"/>
      <c r="B48" s="166"/>
      <c r="C48" s="168" t="s">
        <v>50</v>
      </c>
      <c r="D48" s="168"/>
      <c r="E48" s="168"/>
      <c r="F48" s="168"/>
      <c r="G48" s="168"/>
      <c r="H48" s="168"/>
      <c r="I48" s="166"/>
      <c r="J48" s="166"/>
      <c r="K48" s="166"/>
      <c r="L48" s="166"/>
      <c r="M48" s="166"/>
      <c r="N48" s="166"/>
      <c r="O48" s="166"/>
    </row>
    <row r="49" spans="1:15" ht="25.5" customHeight="1" x14ac:dyDescent="0.2">
      <c r="A49" s="166"/>
      <c r="B49" s="166"/>
      <c r="C49" s="168" t="s">
        <v>51</v>
      </c>
      <c r="D49" s="168"/>
      <c r="E49" s="168"/>
      <c r="F49" s="168"/>
      <c r="G49" s="168"/>
      <c r="H49" s="168"/>
      <c r="I49" s="166">
        <v>213.7</v>
      </c>
      <c r="J49" s="166"/>
      <c r="K49" s="166"/>
      <c r="L49" s="166"/>
      <c r="M49" s="166"/>
      <c r="N49" s="166"/>
      <c r="O49" s="166"/>
    </row>
    <row r="50" spans="1:15" ht="15.95" customHeight="1" x14ac:dyDescent="0.2">
      <c r="A50" s="166"/>
      <c r="B50" s="166"/>
      <c r="C50" s="168" t="s">
        <v>52</v>
      </c>
      <c r="D50" s="168"/>
      <c r="E50" s="168"/>
      <c r="F50" s="168"/>
      <c r="G50" s="168"/>
      <c r="H50" s="168"/>
      <c r="I50" s="166"/>
      <c r="J50" s="166"/>
      <c r="K50" s="166"/>
      <c r="L50" s="166"/>
      <c r="M50" s="166"/>
      <c r="N50" s="166"/>
      <c r="O50" s="166"/>
    </row>
    <row r="51" spans="1:15" ht="15.95" customHeight="1" x14ac:dyDescent="0.2">
      <c r="A51" s="166"/>
      <c r="B51" s="166"/>
      <c r="C51" s="168" t="s">
        <v>53</v>
      </c>
      <c r="D51" s="168"/>
      <c r="E51" s="168"/>
      <c r="F51" s="168"/>
      <c r="G51" s="168"/>
      <c r="H51" s="168"/>
      <c r="I51" s="166"/>
      <c r="J51" s="166"/>
      <c r="K51" s="166"/>
      <c r="L51" s="166"/>
      <c r="M51" s="166"/>
      <c r="N51" s="166"/>
      <c r="O51" s="166"/>
    </row>
    <row r="52" spans="1:15" ht="15.95" customHeight="1" x14ac:dyDescent="0.2">
      <c r="A52" s="166"/>
      <c r="B52" s="166"/>
      <c r="C52" s="168" t="s">
        <v>54</v>
      </c>
      <c r="D52" s="168"/>
      <c r="E52" s="168"/>
      <c r="F52" s="168"/>
      <c r="G52" s="168"/>
      <c r="H52" s="168"/>
      <c r="I52" s="166"/>
      <c r="J52" s="166"/>
      <c r="K52" s="166"/>
      <c r="L52" s="166"/>
      <c r="M52" s="166"/>
      <c r="N52" s="166"/>
      <c r="O52" s="166"/>
    </row>
    <row r="53" spans="1:15" ht="15.95" customHeight="1" x14ac:dyDescent="0.2">
      <c r="A53" s="166"/>
      <c r="B53" s="166"/>
      <c r="C53" s="168" t="s">
        <v>55</v>
      </c>
      <c r="D53" s="168"/>
      <c r="E53" s="168"/>
      <c r="F53" s="168"/>
      <c r="G53" s="168"/>
      <c r="H53" s="168"/>
      <c r="I53" s="166"/>
      <c r="J53" s="166"/>
      <c r="K53" s="166"/>
      <c r="L53" s="166"/>
      <c r="M53" s="166"/>
      <c r="N53" s="166"/>
      <c r="O53" s="166"/>
    </row>
    <row r="54" spans="1:15" ht="15.95" customHeight="1" x14ac:dyDescent="0.2">
      <c r="A54" s="166"/>
      <c r="B54" s="166"/>
      <c r="C54" s="168" t="s">
        <v>56</v>
      </c>
      <c r="D54" s="168"/>
      <c r="E54" s="168"/>
      <c r="F54" s="168"/>
      <c r="G54" s="168"/>
      <c r="H54" s="168"/>
      <c r="I54" s="166">
        <v>431.4</v>
      </c>
      <c r="J54" s="166"/>
      <c r="K54" s="166"/>
      <c r="L54" s="166"/>
      <c r="M54" s="166"/>
      <c r="N54" s="166"/>
      <c r="O54" s="166"/>
    </row>
    <row r="55" spans="1:15" ht="15.95" customHeight="1" x14ac:dyDescent="0.2">
      <c r="A55" s="166"/>
      <c r="B55" s="166"/>
      <c r="C55" s="168" t="s">
        <v>57</v>
      </c>
      <c r="D55" s="168"/>
      <c r="E55" s="168"/>
      <c r="F55" s="168"/>
      <c r="G55" s="168"/>
      <c r="H55" s="168"/>
      <c r="I55" s="166"/>
      <c r="J55" s="166"/>
      <c r="K55" s="166"/>
      <c r="L55" s="166"/>
      <c r="M55" s="166"/>
      <c r="N55" s="166"/>
      <c r="O55" s="166"/>
    </row>
    <row r="56" spans="1:15" ht="15.95" customHeight="1" x14ac:dyDescent="0.2">
      <c r="A56" s="166"/>
      <c r="B56" s="166"/>
      <c r="C56" s="168" t="s">
        <v>58</v>
      </c>
      <c r="D56" s="168"/>
      <c r="E56" s="168"/>
      <c r="F56" s="168"/>
      <c r="G56" s="168"/>
      <c r="H56" s="168"/>
      <c r="I56" s="166">
        <v>431.4</v>
      </c>
      <c r="J56" s="166"/>
      <c r="K56" s="166"/>
      <c r="L56" s="166"/>
      <c r="M56" s="166"/>
      <c r="N56" s="166"/>
      <c r="O56" s="166"/>
    </row>
    <row r="57" spans="1:15" ht="15.95" customHeight="1" x14ac:dyDescent="0.2">
      <c r="A57" s="166"/>
      <c r="B57" s="166"/>
      <c r="C57" s="168" t="s">
        <v>59</v>
      </c>
      <c r="D57" s="168"/>
      <c r="E57" s="168"/>
      <c r="F57" s="168"/>
      <c r="G57" s="168"/>
      <c r="H57" s="168"/>
      <c r="I57" s="166"/>
      <c r="J57" s="166"/>
      <c r="K57" s="166"/>
      <c r="L57" s="166"/>
      <c r="M57" s="166"/>
      <c r="N57" s="166"/>
      <c r="O57" s="166"/>
    </row>
    <row r="59" spans="1:15" x14ac:dyDescent="0.2">
      <c r="A59" s="172" t="s">
        <v>91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94"/>
      <c r="O59" s="194"/>
    </row>
    <row r="60" spans="1:15" x14ac:dyDescent="0.2">
      <c r="A60" s="174" t="s">
        <v>60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</row>
    <row r="61" spans="1:15" x14ac:dyDescent="0.2">
      <c r="A61" s="174" t="s">
        <v>41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</row>
    <row r="62" spans="1:15" x14ac:dyDescent="0.2">
      <c r="A62" s="176" t="s">
        <v>108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</row>
    <row r="63" spans="1:15" ht="26.25" customHeight="1" x14ac:dyDescent="0.2">
      <c r="A63" s="182" t="s">
        <v>12</v>
      </c>
      <c r="B63" s="183"/>
      <c r="C63" s="163" t="s">
        <v>13</v>
      </c>
      <c r="D63" s="182" t="s">
        <v>14</v>
      </c>
      <c r="E63" s="188"/>
      <c r="F63" s="143" t="s">
        <v>61</v>
      </c>
      <c r="G63" s="145"/>
      <c r="H63" s="145"/>
      <c r="I63" s="145"/>
      <c r="J63" s="145"/>
      <c r="K63" s="145"/>
      <c r="L63" s="145"/>
      <c r="M63" s="145"/>
      <c r="N63" s="145"/>
      <c r="O63" s="144"/>
    </row>
    <row r="64" spans="1:15" ht="12.75" customHeight="1" x14ac:dyDescent="0.2">
      <c r="A64" s="184"/>
      <c r="B64" s="185"/>
      <c r="C64" s="163"/>
      <c r="D64" s="189"/>
      <c r="E64" s="190"/>
      <c r="F64" s="163" t="s">
        <v>15</v>
      </c>
      <c r="G64" s="182" t="s">
        <v>16</v>
      </c>
      <c r="H64" s="191"/>
      <c r="I64" s="191"/>
      <c r="J64" s="191"/>
      <c r="K64" s="191"/>
      <c r="L64" s="191"/>
      <c r="M64" s="191"/>
      <c r="N64" s="191"/>
      <c r="O64" s="188"/>
    </row>
    <row r="65" spans="1:15" ht="1.5" customHeight="1" x14ac:dyDescent="0.2">
      <c r="A65" s="184"/>
      <c r="B65" s="185"/>
      <c r="C65" s="163"/>
      <c r="D65" s="189"/>
      <c r="E65" s="190"/>
      <c r="F65" s="163"/>
      <c r="G65" s="186"/>
      <c r="H65" s="192"/>
      <c r="I65" s="192"/>
      <c r="J65" s="192"/>
      <c r="K65" s="192"/>
      <c r="L65" s="192"/>
      <c r="M65" s="192"/>
      <c r="N65" s="192"/>
      <c r="O65" s="187"/>
    </row>
    <row r="66" spans="1:15" ht="63" customHeight="1" x14ac:dyDescent="0.2">
      <c r="A66" s="184"/>
      <c r="B66" s="185"/>
      <c r="C66" s="163"/>
      <c r="D66" s="189"/>
      <c r="E66" s="190"/>
      <c r="F66" s="163"/>
      <c r="G66" s="164" t="s">
        <v>17</v>
      </c>
      <c r="H66" s="164" t="s">
        <v>18</v>
      </c>
      <c r="I66" s="164" t="s">
        <v>19</v>
      </c>
      <c r="J66" s="164" t="s">
        <v>20</v>
      </c>
      <c r="K66" s="193" t="s">
        <v>62</v>
      </c>
      <c r="L66" s="181"/>
      <c r="M66" s="181"/>
      <c r="N66" s="181"/>
      <c r="O66" s="180"/>
    </row>
    <row r="67" spans="1:15" ht="15.75" customHeight="1" x14ac:dyDescent="0.2">
      <c r="A67" s="186"/>
      <c r="B67" s="187"/>
      <c r="C67" s="166"/>
      <c r="D67" s="186"/>
      <c r="E67" s="187"/>
      <c r="F67" s="166"/>
      <c r="G67" s="164"/>
      <c r="H67" s="164"/>
      <c r="I67" s="164"/>
      <c r="J67" s="164"/>
      <c r="K67" s="143" t="s">
        <v>15</v>
      </c>
      <c r="L67" s="144"/>
      <c r="M67" s="143" t="s">
        <v>21</v>
      </c>
      <c r="N67" s="145"/>
      <c r="O67" s="144"/>
    </row>
    <row r="68" spans="1:15" x14ac:dyDescent="0.2">
      <c r="A68" s="179">
        <v>1</v>
      </c>
      <c r="B68" s="180"/>
      <c r="C68" s="19">
        <v>2</v>
      </c>
      <c r="D68" s="179">
        <v>3</v>
      </c>
      <c r="E68" s="180"/>
      <c r="F68" s="19">
        <v>4</v>
      </c>
      <c r="G68" s="10">
        <v>5</v>
      </c>
      <c r="H68" s="19">
        <v>6</v>
      </c>
      <c r="I68" s="19">
        <v>7</v>
      </c>
      <c r="J68" s="19">
        <v>8</v>
      </c>
      <c r="K68" s="179">
        <v>9</v>
      </c>
      <c r="L68" s="180"/>
      <c r="M68" s="179">
        <v>10</v>
      </c>
      <c r="N68" s="181"/>
      <c r="O68" s="180"/>
    </row>
    <row r="69" spans="1:15" ht="15.95" customHeight="1" x14ac:dyDescent="0.2">
      <c r="A69" s="143" t="s">
        <v>22</v>
      </c>
      <c r="B69" s="144"/>
      <c r="C69" s="4">
        <v>100</v>
      </c>
      <c r="D69" s="143" t="s">
        <v>66</v>
      </c>
      <c r="E69" s="144"/>
      <c r="F69" s="33">
        <f>G69+H69+K69+F82</f>
        <v>38619000</v>
      </c>
      <c r="G69" s="36">
        <f>G79+G84+G87+G82</f>
        <v>38249000</v>
      </c>
      <c r="H69" s="33">
        <f>H74</f>
        <v>360000</v>
      </c>
      <c r="I69" s="33"/>
      <c r="J69" s="33"/>
      <c r="K69" s="177">
        <f>K75</f>
        <v>0</v>
      </c>
      <c r="L69" s="178"/>
      <c r="M69" s="143"/>
      <c r="N69" s="145"/>
      <c r="O69" s="144"/>
    </row>
    <row r="70" spans="1:15" ht="15.95" customHeight="1" x14ac:dyDescent="0.2">
      <c r="A70" s="143" t="s">
        <v>63</v>
      </c>
      <c r="B70" s="144"/>
      <c r="C70" s="4">
        <v>110</v>
      </c>
      <c r="D70" s="143"/>
      <c r="E70" s="144"/>
      <c r="F70" s="4"/>
      <c r="G70" s="9" t="s">
        <v>66</v>
      </c>
      <c r="H70" s="4" t="s">
        <v>66</v>
      </c>
      <c r="I70" s="4" t="s">
        <v>66</v>
      </c>
      <c r="J70" s="4" t="s">
        <v>66</v>
      </c>
      <c r="K70" s="143"/>
      <c r="L70" s="144"/>
      <c r="M70" s="143" t="s">
        <v>66</v>
      </c>
      <c r="N70" s="145"/>
      <c r="O70" s="144"/>
    </row>
    <row r="71" spans="1:15" ht="15.95" customHeight="1" x14ac:dyDescent="0.2">
      <c r="A71" s="143"/>
      <c r="B71" s="144"/>
      <c r="C71" s="4"/>
      <c r="D71" s="143"/>
      <c r="E71" s="144"/>
      <c r="F71" s="4"/>
      <c r="G71" s="9"/>
      <c r="H71" s="4"/>
      <c r="I71" s="4"/>
      <c r="J71" s="4"/>
      <c r="K71" s="143"/>
      <c r="L71" s="144"/>
      <c r="M71" s="143"/>
      <c r="N71" s="145"/>
      <c r="O71" s="144"/>
    </row>
    <row r="72" spans="1:15" ht="15.95" customHeight="1" x14ac:dyDescent="0.2">
      <c r="A72" s="143" t="s">
        <v>23</v>
      </c>
      <c r="B72" s="144"/>
      <c r="C72" s="4">
        <v>120</v>
      </c>
      <c r="D72" s="143"/>
      <c r="E72" s="144"/>
      <c r="F72" s="4"/>
      <c r="G72" s="9"/>
      <c r="H72" s="4" t="s">
        <v>66</v>
      </c>
      <c r="I72" s="4" t="s">
        <v>66</v>
      </c>
      <c r="J72" s="4"/>
      <c r="K72" s="143"/>
      <c r="L72" s="144"/>
      <c r="M72" s="143"/>
      <c r="N72" s="145"/>
      <c r="O72" s="144"/>
    </row>
    <row r="73" spans="1:15" ht="15.95" customHeight="1" x14ac:dyDescent="0.2">
      <c r="A73" s="143"/>
      <c r="B73" s="144"/>
      <c r="C73" s="4"/>
      <c r="D73" s="143"/>
      <c r="E73" s="144"/>
      <c r="F73" s="4"/>
      <c r="G73" s="9"/>
      <c r="H73" s="4"/>
      <c r="I73" s="4"/>
      <c r="J73" s="4"/>
      <c r="K73" s="143"/>
      <c r="L73" s="144"/>
      <c r="M73" s="143"/>
      <c r="N73" s="145"/>
      <c r="O73" s="144"/>
    </row>
    <row r="74" spans="1:15" ht="15.95" customHeight="1" x14ac:dyDescent="0.2">
      <c r="A74" s="143" t="s">
        <v>24</v>
      </c>
      <c r="B74" s="144"/>
      <c r="C74" s="4">
        <v>150</v>
      </c>
      <c r="D74" s="143"/>
      <c r="E74" s="144"/>
      <c r="F74" s="4"/>
      <c r="G74" s="9" t="s">
        <v>66</v>
      </c>
      <c r="H74" s="4">
        <f>H87</f>
        <v>360000</v>
      </c>
      <c r="I74" s="4"/>
      <c r="J74" s="4" t="s">
        <v>66</v>
      </c>
      <c r="K74" s="143" t="s">
        <v>66</v>
      </c>
      <c r="L74" s="144"/>
      <c r="M74" s="143" t="s">
        <v>66</v>
      </c>
      <c r="N74" s="145"/>
      <c r="O74" s="144"/>
    </row>
    <row r="75" spans="1:15" ht="15.95" customHeight="1" x14ac:dyDescent="0.2">
      <c r="A75" s="143" t="s">
        <v>25</v>
      </c>
      <c r="B75" s="144"/>
      <c r="C75" s="4">
        <v>160</v>
      </c>
      <c r="D75" s="143"/>
      <c r="E75" s="144"/>
      <c r="F75" s="4"/>
      <c r="G75" s="9" t="s">
        <v>66</v>
      </c>
      <c r="H75" s="4" t="s">
        <v>66</v>
      </c>
      <c r="I75" s="4" t="s">
        <v>66</v>
      </c>
      <c r="J75" s="4" t="s">
        <v>66</v>
      </c>
      <c r="K75" s="143">
        <f>K87</f>
        <v>0</v>
      </c>
      <c r="L75" s="144"/>
      <c r="M75" s="143"/>
      <c r="N75" s="145"/>
      <c r="O75" s="144"/>
    </row>
    <row r="76" spans="1:15" ht="15.95" customHeight="1" x14ac:dyDescent="0.2">
      <c r="A76" s="143" t="s">
        <v>26</v>
      </c>
      <c r="B76" s="144"/>
      <c r="C76" s="4">
        <v>180</v>
      </c>
      <c r="D76" s="143" t="s">
        <v>66</v>
      </c>
      <c r="E76" s="144"/>
      <c r="F76" s="4"/>
      <c r="G76" s="9" t="s">
        <v>66</v>
      </c>
      <c r="H76" s="4" t="s">
        <v>66</v>
      </c>
      <c r="I76" s="4" t="s">
        <v>66</v>
      </c>
      <c r="J76" s="4" t="s">
        <v>66</v>
      </c>
      <c r="K76" s="143"/>
      <c r="L76" s="144"/>
      <c r="M76" s="143" t="s">
        <v>66</v>
      </c>
      <c r="N76" s="145"/>
      <c r="O76" s="144"/>
    </row>
    <row r="77" spans="1:15" ht="15.95" customHeight="1" x14ac:dyDescent="0.2">
      <c r="A77" s="143"/>
      <c r="B77" s="144"/>
      <c r="C77" s="4"/>
      <c r="D77" s="143"/>
      <c r="E77" s="144"/>
      <c r="F77" s="4"/>
      <c r="G77" s="9"/>
      <c r="H77" s="4"/>
      <c r="I77" s="4"/>
      <c r="J77" s="4"/>
      <c r="K77" s="143"/>
      <c r="L77" s="144"/>
      <c r="M77" s="143"/>
      <c r="N77" s="145"/>
      <c r="O77" s="144"/>
    </row>
    <row r="78" spans="1:15" ht="15.95" customHeight="1" x14ac:dyDescent="0.2">
      <c r="A78" s="143" t="s">
        <v>27</v>
      </c>
      <c r="B78" s="144"/>
      <c r="C78" s="4">
        <v>200</v>
      </c>
      <c r="D78" s="143" t="s">
        <v>66</v>
      </c>
      <c r="E78" s="144"/>
      <c r="F78" s="33">
        <f>F79+F84</f>
        <v>33584500</v>
      </c>
      <c r="G78" s="36">
        <f>G79+G82+G84</f>
        <v>33594500</v>
      </c>
      <c r="H78" s="4"/>
      <c r="I78" s="4"/>
      <c r="J78" s="4"/>
      <c r="K78" s="143"/>
      <c r="L78" s="144"/>
      <c r="M78" s="143"/>
      <c r="N78" s="145"/>
      <c r="O78" s="144"/>
    </row>
    <row r="79" spans="1:15" ht="15.95" customHeight="1" x14ac:dyDescent="0.2">
      <c r="A79" s="143" t="s">
        <v>28</v>
      </c>
      <c r="B79" s="144"/>
      <c r="C79" s="4">
        <v>210</v>
      </c>
      <c r="D79" s="143"/>
      <c r="E79" s="144"/>
      <c r="F79" s="33">
        <f>G79+H79+I79+J79+K79</f>
        <v>31399200</v>
      </c>
      <c r="G79" s="36">
        <f>G80+G81</f>
        <v>31399200</v>
      </c>
      <c r="H79" s="4"/>
      <c r="I79" s="4"/>
      <c r="J79" s="4"/>
      <c r="K79" s="143"/>
      <c r="L79" s="144"/>
      <c r="M79" s="143"/>
      <c r="N79" s="145"/>
      <c r="O79" s="144"/>
    </row>
    <row r="80" spans="1:15" ht="15.95" customHeight="1" x14ac:dyDescent="0.2">
      <c r="A80" s="143" t="s">
        <v>110</v>
      </c>
      <c r="B80" s="144"/>
      <c r="C80" s="4">
        <v>211</v>
      </c>
      <c r="D80" s="143"/>
      <c r="E80" s="144"/>
      <c r="F80" s="11">
        <f t="shared" ref="F80:F87" si="0">G80+H80+I80+J80+K80</f>
        <v>24116100</v>
      </c>
      <c r="G80" s="9">
        <v>24116100</v>
      </c>
      <c r="H80" s="4"/>
      <c r="I80" s="4"/>
      <c r="J80" s="4"/>
      <c r="K80" s="143"/>
      <c r="L80" s="144"/>
      <c r="M80" s="143"/>
      <c r="N80" s="145"/>
      <c r="O80" s="144"/>
    </row>
    <row r="81" spans="1:15" s="13" customFormat="1" ht="15.95" customHeight="1" x14ac:dyDescent="0.2">
      <c r="A81" s="141" t="s">
        <v>109</v>
      </c>
      <c r="B81" s="142"/>
      <c r="C81" s="11">
        <v>213</v>
      </c>
      <c r="D81" s="143"/>
      <c r="E81" s="144"/>
      <c r="F81" s="11">
        <f t="shared" si="0"/>
        <v>7283100</v>
      </c>
      <c r="G81" s="9">
        <v>7283100</v>
      </c>
      <c r="H81" s="11"/>
      <c r="I81" s="11"/>
      <c r="J81" s="11"/>
      <c r="K81" s="143"/>
      <c r="L81" s="144"/>
      <c r="M81" s="143"/>
      <c r="N81" s="145"/>
      <c r="O81" s="144"/>
    </row>
    <row r="82" spans="1:15" ht="15.95" customHeight="1" x14ac:dyDescent="0.2">
      <c r="A82" s="143" t="s">
        <v>29</v>
      </c>
      <c r="B82" s="144"/>
      <c r="C82" s="4">
        <v>220</v>
      </c>
      <c r="D82" s="143"/>
      <c r="E82" s="144"/>
      <c r="F82" s="33">
        <f>F83</f>
        <v>10000</v>
      </c>
      <c r="G82" s="36">
        <f>G83</f>
        <v>10000</v>
      </c>
      <c r="H82" s="4"/>
      <c r="I82" s="4"/>
      <c r="J82" s="4"/>
      <c r="K82" s="143"/>
      <c r="L82" s="144"/>
      <c r="M82" s="143"/>
      <c r="N82" s="145"/>
      <c r="O82" s="144"/>
    </row>
    <row r="83" spans="1:15" ht="15.95" customHeight="1" x14ac:dyDescent="0.2">
      <c r="A83" s="143" t="s">
        <v>30</v>
      </c>
      <c r="B83" s="144"/>
      <c r="C83" s="4"/>
      <c r="D83" s="143"/>
      <c r="E83" s="144"/>
      <c r="F83" s="33">
        <f>G83</f>
        <v>10000</v>
      </c>
      <c r="G83" s="9">
        <v>10000</v>
      </c>
      <c r="H83" s="4"/>
      <c r="I83" s="4"/>
      <c r="J83" s="4"/>
      <c r="K83" s="143"/>
      <c r="L83" s="144"/>
      <c r="M83" s="143"/>
      <c r="N83" s="145"/>
      <c r="O83" s="144"/>
    </row>
    <row r="84" spans="1:15" ht="15.95" customHeight="1" x14ac:dyDescent="0.2">
      <c r="A84" s="143" t="s">
        <v>31</v>
      </c>
      <c r="B84" s="144"/>
      <c r="C84" s="4">
        <v>230</v>
      </c>
      <c r="D84" s="143"/>
      <c r="E84" s="144"/>
      <c r="F84" s="33">
        <f t="shared" si="0"/>
        <v>2185300</v>
      </c>
      <c r="G84" s="113">
        <v>2185300</v>
      </c>
      <c r="H84" s="4"/>
      <c r="I84" s="4"/>
      <c r="J84" s="4"/>
      <c r="K84" s="143"/>
      <c r="L84" s="144"/>
      <c r="M84" s="143"/>
      <c r="N84" s="145"/>
      <c r="O84" s="144"/>
    </row>
    <row r="85" spans="1:15" ht="15.95" customHeight="1" x14ac:dyDescent="0.2">
      <c r="A85" s="143" t="s">
        <v>32</v>
      </c>
      <c r="B85" s="144"/>
      <c r="C85" s="4">
        <v>250</v>
      </c>
      <c r="D85" s="143"/>
      <c r="E85" s="144"/>
      <c r="F85" s="33"/>
      <c r="G85" s="9"/>
      <c r="H85" s="4"/>
      <c r="I85" s="4"/>
      <c r="J85" s="4"/>
      <c r="K85" s="143"/>
      <c r="L85" s="144"/>
      <c r="M85" s="143"/>
      <c r="N85" s="145"/>
      <c r="O85" s="144"/>
    </row>
    <row r="86" spans="1:15" ht="15.95" customHeight="1" x14ac:dyDescent="0.2">
      <c r="A86" s="143" t="s">
        <v>33</v>
      </c>
      <c r="B86" s="144"/>
      <c r="C86" s="4"/>
      <c r="D86" s="143"/>
      <c r="E86" s="144"/>
      <c r="F86" s="33"/>
      <c r="G86" s="9"/>
      <c r="H86" s="4"/>
      <c r="I86" s="4"/>
      <c r="J86" s="4"/>
      <c r="K86" s="143"/>
      <c r="L86" s="144"/>
      <c r="M86" s="143"/>
      <c r="N86" s="145"/>
      <c r="O86" s="144"/>
    </row>
    <row r="87" spans="1:15" ht="15.95" customHeight="1" x14ac:dyDescent="0.2">
      <c r="A87" s="143" t="s">
        <v>34</v>
      </c>
      <c r="B87" s="144"/>
      <c r="C87" s="4">
        <v>260</v>
      </c>
      <c r="D87" s="143" t="s">
        <v>66</v>
      </c>
      <c r="E87" s="144"/>
      <c r="F87" s="33">
        <f t="shared" si="0"/>
        <v>5014500</v>
      </c>
      <c r="G87" s="9">
        <v>4654500</v>
      </c>
      <c r="H87" s="4">
        <v>360000</v>
      </c>
      <c r="I87" s="4"/>
      <c r="J87" s="4"/>
      <c r="K87" s="143"/>
      <c r="L87" s="144"/>
      <c r="M87" s="143"/>
      <c r="N87" s="145"/>
      <c r="O87" s="144"/>
    </row>
    <row r="88" spans="1:15" ht="15.95" customHeight="1" x14ac:dyDescent="0.2">
      <c r="A88" s="143"/>
      <c r="B88" s="144"/>
      <c r="C88" s="4"/>
      <c r="D88" s="143"/>
      <c r="E88" s="144"/>
      <c r="F88" s="4"/>
      <c r="G88" s="9"/>
      <c r="H88" s="4"/>
      <c r="I88" s="4"/>
      <c r="J88" s="4"/>
      <c r="K88" s="143"/>
      <c r="L88" s="144"/>
      <c r="M88" s="143"/>
      <c r="N88" s="145"/>
      <c r="O88" s="144"/>
    </row>
    <row r="89" spans="1:15" ht="15.95" customHeight="1" x14ac:dyDescent="0.2">
      <c r="A89" s="143" t="s">
        <v>35</v>
      </c>
      <c r="B89" s="144"/>
      <c r="C89" s="4">
        <v>300</v>
      </c>
      <c r="D89" s="143" t="s">
        <v>66</v>
      </c>
      <c r="E89" s="144"/>
      <c r="F89" s="4"/>
      <c r="G89" s="9"/>
      <c r="H89" s="4"/>
      <c r="I89" s="4"/>
      <c r="J89" s="4"/>
      <c r="K89" s="143"/>
      <c r="L89" s="144"/>
      <c r="M89" s="143"/>
      <c r="N89" s="145"/>
      <c r="O89" s="144"/>
    </row>
    <row r="90" spans="1:15" ht="15.95" customHeight="1" x14ac:dyDescent="0.2">
      <c r="A90" s="143" t="s">
        <v>64</v>
      </c>
      <c r="B90" s="144"/>
      <c r="C90" s="4">
        <v>310</v>
      </c>
      <c r="D90" s="143"/>
      <c r="E90" s="144"/>
      <c r="F90" s="4"/>
      <c r="G90" s="9"/>
      <c r="H90" s="4"/>
      <c r="I90" s="4"/>
      <c r="J90" s="4"/>
      <c r="K90" s="143"/>
      <c r="L90" s="144"/>
      <c r="M90" s="143"/>
      <c r="N90" s="145"/>
      <c r="O90" s="144"/>
    </row>
    <row r="91" spans="1:15" ht="15.95" customHeight="1" x14ac:dyDescent="0.2">
      <c r="A91" s="143" t="s">
        <v>36</v>
      </c>
      <c r="B91" s="144"/>
      <c r="C91" s="4">
        <v>320</v>
      </c>
      <c r="D91" s="143"/>
      <c r="E91" s="144"/>
      <c r="F91" s="4"/>
      <c r="G91" s="9"/>
      <c r="H91" s="4"/>
      <c r="I91" s="4"/>
      <c r="J91" s="4"/>
      <c r="K91" s="143"/>
      <c r="L91" s="144"/>
      <c r="M91" s="143"/>
      <c r="N91" s="145"/>
      <c r="O91" s="144"/>
    </row>
    <row r="92" spans="1:15" ht="15.95" customHeight="1" x14ac:dyDescent="0.2">
      <c r="A92" s="143" t="s">
        <v>37</v>
      </c>
      <c r="B92" s="144"/>
      <c r="C92" s="4">
        <v>400</v>
      </c>
      <c r="D92" s="143"/>
      <c r="E92" s="144"/>
      <c r="F92" s="4"/>
      <c r="G92" s="9"/>
      <c r="H92" s="4"/>
      <c r="I92" s="4"/>
      <c r="J92" s="4"/>
      <c r="K92" s="143"/>
      <c r="L92" s="144"/>
      <c r="M92" s="143"/>
      <c r="N92" s="145"/>
      <c r="O92" s="144"/>
    </row>
    <row r="93" spans="1:15" ht="15.95" customHeight="1" x14ac:dyDescent="0.2">
      <c r="A93" s="143" t="s">
        <v>65</v>
      </c>
      <c r="B93" s="144"/>
      <c r="C93" s="4">
        <v>410</v>
      </c>
      <c r="D93" s="143"/>
      <c r="E93" s="144"/>
      <c r="F93" s="4"/>
      <c r="G93" s="9"/>
      <c r="H93" s="4"/>
      <c r="I93" s="4"/>
      <c r="J93" s="4"/>
      <c r="K93" s="143"/>
      <c r="L93" s="144"/>
      <c r="M93" s="143"/>
      <c r="N93" s="145"/>
      <c r="O93" s="144"/>
    </row>
    <row r="94" spans="1:15" ht="15.95" customHeight="1" x14ac:dyDescent="0.2">
      <c r="A94" s="143" t="s">
        <v>38</v>
      </c>
      <c r="B94" s="144"/>
      <c r="C94" s="4">
        <v>420</v>
      </c>
      <c r="D94" s="143"/>
      <c r="E94" s="144"/>
      <c r="F94" s="4"/>
      <c r="G94" s="9"/>
      <c r="H94" s="4"/>
      <c r="I94" s="4"/>
      <c r="J94" s="4"/>
      <c r="K94" s="143"/>
      <c r="L94" s="144"/>
      <c r="M94" s="143"/>
      <c r="N94" s="145"/>
      <c r="O94" s="144"/>
    </row>
    <row r="95" spans="1:15" ht="15.95" customHeight="1" x14ac:dyDescent="0.2">
      <c r="A95" s="143" t="s">
        <v>39</v>
      </c>
      <c r="B95" s="144"/>
      <c r="C95" s="4">
        <v>500</v>
      </c>
      <c r="D95" s="143" t="s">
        <v>66</v>
      </c>
      <c r="E95" s="144"/>
      <c r="F95" s="4"/>
      <c r="G95" s="9">
        <f>H95+K95</f>
        <v>213692.97999999998</v>
      </c>
      <c r="H95" s="4">
        <v>202716.58</v>
      </c>
      <c r="I95" s="4"/>
      <c r="J95" s="4"/>
      <c r="K95" s="143">
        <v>10976.4</v>
      </c>
      <c r="L95" s="144"/>
      <c r="M95" s="143"/>
      <c r="N95" s="145"/>
      <c r="O95" s="144"/>
    </row>
    <row r="96" spans="1:15" ht="15.95" customHeight="1" x14ac:dyDescent="0.2">
      <c r="A96" s="143" t="s">
        <v>40</v>
      </c>
      <c r="B96" s="144"/>
      <c r="C96" s="4">
        <v>600</v>
      </c>
      <c r="D96" s="143" t="s">
        <v>66</v>
      </c>
      <c r="E96" s="144"/>
      <c r="F96" s="4"/>
      <c r="G96" s="9">
        <f>G95</f>
        <v>213692.97999999998</v>
      </c>
      <c r="H96" s="4">
        <f>H95</f>
        <v>202716.58</v>
      </c>
      <c r="I96" s="4"/>
      <c r="J96" s="4"/>
      <c r="K96" s="143">
        <f>K95</f>
        <v>10976.4</v>
      </c>
      <c r="L96" s="144"/>
      <c r="M96" s="143"/>
      <c r="N96" s="145"/>
      <c r="O96" s="144"/>
    </row>
    <row r="97" spans="1:18" x14ac:dyDescent="0.2">
      <c r="A97" s="172" t="s">
        <v>92</v>
      </c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</row>
    <row r="98" spans="1:18" x14ac:dyDescent="0.2">
      <c r="A98" s="174" t="s">
        <v>93</v>
      </c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</row>
    <row r="99" spans="1:18" x14ac:dyDescent="0.2">
      <c r="A99" s="174" t="s">
        <v>67</v>
      </c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</row>
    <row r="100" spans="1:18" x14ac:dyDescent="0.2">
      <c r="A100" s="176" t="s">
        <v>111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</row>
    <row r="102" spans="1:18" ht="39" customHeight="1" x14ac:dyDescent="0.2">
      <c r="A102" s="163" t="s">
        <v>12</v>
      </c>
      <c r="B102" s="163" t="s">
        <v>13</v>
      </c>
      <c r="C102" s="164" t="s">
        <v>94</v>
      </c>
      <c r="D102" s="165" t="s">
        <v>95</v>
      </c>
      <c r="E102" s="165"/>
      <c r="F102" s="165"/>
      <c r="G102" s="165"/>
      <c r="H102" s="165"/>
      <c r="I102" s="165"/>
      <c r="J102" s="165"/>
      <c r="K102" s="165"/>
      <c r="L102" s="165"/>
      <c r="M102" s="165"/>
      <c r="N102" s="166"/>
      <c r="O102" s="166"/>
    </row>
    <row r="103" spans="1:18" x14ac:dyDescent="0.2">
      <c r="A103" s="163"/>
      <c r="B103" s="163"/>
      <c r="C103" s="164"/>
      <c r="D103" s="167" t="s">
        <v>96</v>
      </c>
      <c r="E103" s="167"/>
      <c r="F103" s="167"/>
      <c r="G103" s="167"/>
      <c r="H103" s="164" t="s">
        <v>16</v>
      </c>
      <c r="I103" s="164"/>
      <c r="J103" s="164"/>
      <c r="K103" s="164"/>
      <c r="L103" s="164"/>
      <c r="M103" s="164"/>
      <c r="N103" s="166"/>
      <c r="O103" s="166"/>
    </row>
    <row r="104" spans="1:18" ht="80.25" customHeight="1" x14ac:dyDescent="0.2">
      <c r="A104" s="163"/>
      <c r="B104" s="163"/>
      <c r="C104" s="164"/>
      <c r="D104" s="167"/>
      <c r="E104" s="167"/>
      <c r="F104" s="167"/>
      <c r="G104" s="167"/>
      <c r="H104" s="168" t="s">
        <v>68</v>
      </c>
      <c r="I104" s="168"/>
      <c r="J104" s="168"/>
      <c r="K104" s="143" t="s">
        <v>69</v>
      </c>
      <c r="L104" s="145"/>
      <c r="M104" s="145"/>
      <c r="N104" s="145"/>
      <c r="O104" s="144"/>
    </row>
    <row r="105" spans="1:18" ht="108" customHeight="1" x14ac:dyDescent="0.2">
      <c r="A105" s="163"/>
      <c r="B105" s="163"/>
      <c r="C105" s="164"/>
      <c r="D105" s="25" t="s">
        <v>102</v>
      </c>
      <c r="E105" s="163" t="s">
        <v>101</v>
      </c>
      <c r="F105" s="166"/>
      <c r="G105" s="26" t="s">
        <v>103</v>
      </c>
      <c r="H105" s="27" t="s">
        <v>104</v>
      </c>
      <c r="I105" s="28" t="s">
        <v>105</v>
      </c>
      <c r="J105" s="27" t="s">
        <v>106</v>
      </c>
      <c r="K105" s="5" t="s">
        <v>71</v>
      </c>
      <c r="L105" s="170" t="s">
        <v>72</v>
      </c>
      <c r="M105" s="171"/>
      <c r="N105" s="169" t="s">
        <v>70</v>
      </c>
      <c r="O105" s="144"/>
    </row>
    <row r="106" spans="1:18" x14ac:dyDescent="0.2">
      <c r="A106" s="3">
        <v>1</v>
      </c>
      <c r="B106" s="3">
        <v>2</v>
      </c>
      <c r="C106" s="3">
        <v>3</v>
      </c>
      <c r="D106" s="3">
        <v>4</v>
      </c>
      <c r="E106" s="161">
        <v>5</v>
      </c>
      <c r="F106" s="161"/>
      <c r="G106" s="12">
        <v>6</v>
      </c>
      <c r="H106" s="3">
        <v>7</v>
      </c>
      <c r="I106" s="3">
        <v>8</v>
      </c>
      <c r="J106" s="3">
        <v>9</v>
      </c>
      <c r="K106" s="3">
        <v>10</v>
      </c>
      <c r="L106" s="3"/>
      <c r="M106" s="3">
        <v>11</v>
      </c>
      <c r="N106" s="161">
        <v>12</v>
      </c>
      <c r="O106" s="161"/>
    </row>
    <row r="107" spans="1:18" ht="15.95" customHeight="1" x14ac:dyDescent="0.2">
      <c r="A107" s="8" t="s">
        <v>73</v>
      </c>
      <c r="B107" s="6" t="s">
        <v>74</v>
      </c>
      <c r="C107" s="7" t="s">
        <v>66</v>
      </c>
      <c r="D107" s="37">
        <f>F87</f>
        <v>5014500</v>
      </c>
      <c r="E107" s="162">
        <v>4503400</v>
      </c>
      <c r="F107" s="162"/>
      <c r="G107" s="37">
        <v>4427100</v>
      </c>
      <c r="H107" s="37">
        <v>5014500</v>
      </c>
      <c r="I107" s="37">
        <v>4503400</v>
      </c>
      <c r="J107" s="37">
        <v>4427100</v>
      </c>
      <c r="K107" s="7"/>
      <c r="L107" s="7"/>
      <c r="M107" s="7"/>
      <c r="N107" s="160"/>
      <c r="O107" s="160"/>
    </row>
    <row r="108" spans="1:18" ht="15.95" customHeight="1" x14ac:dyDescent="0.2">
      <c r="A108" s="8" t="s">
        <v>75</v>
      </c>
      <c r="B108" s="7">
        <v>1001</v>
      </c>
      <c r="C108" s="7" t="s">
        <v>66</v>
      </c>
      <c r="D108" s="37"/>
      <c r="E108" s="162"/>
      <c r="F108" s="162"/>
      <c r="G108" s="37"/>
      <c r="H108" s="7"/>
      <c r="I108" s="7"/>
      <c r="J108" s="7"/>
      <c r="K108" s="7"/>
      <c r="L108" s="7"/>
      <c r="M108" s="7"/>
      <c r="N108" s="160"/>
      <c r="O108" s="160"/>
    </row>
    <row r="109" spans="1:18" ht="15.95" customHeight="1" x14ac:dyDescent="0.2">
      <c r="A109" s="8" t="s">
        <v>76</v>
      </c>
      <c r="B109" s="7"/>
      <c r="C109" s="7"/>
      <c r="D109" s="135">
        <v>804000</v>
      </c>
      <c r="E109" s="159">
        <v>804000</v>
      </c>
      <c r="F109" s="159"/>
      <c r="G109" s="135">
        <v>804000</v>
      </c>
      <c r="H109" s="135">
        <v>804000</v>
      </c>
      <c r="I109" s="135">
        <v>804000</v>
      </c>
      <c r="J109" s="135">
        <v>804000</v>
      </c>
      <c r="K109" s="7"/>
      <c r="L109" s="7"/>
      <c r="M109" s="7"/>
      <c r="N109" s="160"/>
      <c r="O109" s="160"/>
    </row>
    <row r="110" spans="1:18" ht="15.95" customHeight="1" x14ac:dyDescent="0.2">
      <c r="A110" s="8" t="s">
        <v>77</v>
      </c>
      <c r="B110" s="7">
        <v>2001</v>
      </c>
      <c r="C110" s="7"/>
      <c r="D110" s="135">
        <v>4210500</v>
      </c>
      <c r="E110" s="159">
        <v>3699400</v>
      </c>
      <c r="F110" s="159"/>
      <c r="G110" s="135">
        <v>3623100</v>
      </c>
      <c r="H110" s="135">
        <v>4210500</v>
      </c>
      <c r="I110" s="135">
        <v>3699400</v>
      </c>
      <c r="J110" s="135">
        <v>3623100</v>
      </c>
      <c r="K110" s="7"/>
      <c r="L110" s="7"/>
      <c r="M110" s="7"/>
      <c r="N110" s="160"/>
      <c r="O110" s="160"/>
    </row>
    <row r="111" spans="1:18" s="109" customFormat="1" ht="15.95" customHeight="1" x14ac:dyDescent="0.2">
      <c r="A111" s="18"/>
      <c r="B111" s="108"/>
      <c r="C111" s="108"/>
      <c r="D111" s="136"/>
      <c r="E111" s="136"/>
      <c r="F111" s="136"/>
      <c r="G111" s="136"/>
      <c r="H111" s="136"/>
      <c r="I111" s="136"/>
      <c r="J111" s="136"/>
      <c r="K111" s="108"/>
      <c r="L111" s="108"/>
      <c r="M111" s="108"/>
      <c r="N111" s="108"/>
      <c r="O111" s="108"/>
    </row>
    <row r="112" spans="1:18" ht="19.5" customHeight="1" x14ac:dyDescent="0.2">
      <c r="A112" s="45"/>
      <c r="B112" s="45"/>
      <c r="C112" s="45"/>
      <c r="D112" s="45"/>
      <c r="E112" s="45"/>
      <c r="F112" s="45"/>
      <c r="G112" s="45"/>
      <c r="J112" s="117"/>
      <c r="K112" s="206" t="s">
        <v>115</v>
      </c>
      <c r="L112" s="206"/>
      <c r="M112" s="206"/>
      <c r="N112" s="206"/>
      <c r="O112" s="206"/>
      <c r="P112" s="29"/>
      <c r="Q112" s="29"/>
      <c r="R112" s="29"/>
    </row>
    <row r="113" spans="1:18" x14ac:dyDescent="0.2">
      <c r="A113" s="45"/>
      <c r="B113" s="45"/>
      <c r="C113" s="45"/>
      <c r="D113" s="45"/>
      <c r="E113" s="45"/>
      <c r="F113" s="116"/>
      <c r="G113" s="116"/>
      <c r="H113" s="116"/>
      <c r="I113" s="253" t="s">
        <v>260</v>
      </c>
      <c r="J113" s="253"/>
      <c r="K113" s="253"/>
      <c r="L113" s="253"/>
      <c r="M113" s="253"/>
      <c r="N113" s="253"/>
      <c r="O113" s="253"/>
      <c r="P113" s="29"/>
      <c r="Q113" s="29"/>
      <c r="R113" s="29"/>
    </row>
    <row r="114" spans="1:18" x14ac:dyDescent="0.2">
      <c r="A114" s="45"/>
      <c r="B114" s="45"/>
      <c r="C114" s="45"/>
      <c r="D114" s="45"/>
      <c r="E114" s="45"/>
      <c r="F114" s="115"/>
      <c r="I114" s="206" t="s">
        <v>116</v>
      </c>
      <c r="J114" s="206"/>
      <c r="K114" s="206"/>
      <c r="L114" s="206"/>
      <c r="M114" s="206"/>
      <c r="N114" s="206"/>
      <c r="O114" s="206"/>
      <c r="P114" s="29"/>
      <c r="Q114" s="29"/>
      <c r="R114" s="29"/>
    </row>
    <row r="115" spans="1:18" x14ac:dyDescent="0.2">
      <c r="A115" s="45"/>
      <c r="B115" s="45"/>
      <c r="C115" s="45"/>
      <c r="D115" s="45"/>
      <c r="E115" s="45"/>
      <c r="J115" s="117"/>
      <c r="P115" s="29"/>
      <c r="Q115" s="29"/>
      <c r="R115" s="29"/>
    </row>
    <row r="116" spans="1:18" x14ac:dyDescent="0.2">
      <c r="A116" s="45"/>
      <c r="B116" s="45"/>
      <c r="C116" s="45"/>
      <c r="D116" s="45"/>
      <c r="E116" s="45"/>
      <c r="K116" s="206" t="s">
        <v>117</v>
      </c>
      <c r="L116" s="206"/>
      <c r="M116" s="206"/>
      <c r="N116" s="206"/>
      <c r="O116" s="206"/>
      <c r="P116" s="29"/>
      <c r="Q116" s="29"/>
      <c r="R116" s="29"/>
    </row>
    <row r="117" spans="1:18" x14ac:dyDescent="0.2">
      <c r="A117" s="45"/>
      <c r="B117" s="45"/>
      <c r="C117" s="45"/>
      <c r="D117" s="45"/>
      <c r="E117" s="45"/>
      <c r="I117" s="206" t="s">
        <v>261</v>
      </c>
      <c r="J117" s="206"/>
      <c r="K117" s="206"/>
      <c r="L117" s="206"/>
      <c r="M117" s="206"/>
      <c r="N117" s="206"/>
      <c r="O117" s="206"/>
      <c r="P117" s="29"/>
      <c r="Q117" s="29"/>
      <c r="R117" s="29"/>
    </row>
    <row r="118" spans="1:18" x14ac:dyDescent="0.2">
      <c r="A118" s="45"/>
      <c r="B118" s="45"/>
      <c r="C118" s="45"/>
      <c r="D118" s="45"/>
      <c r="E118" s="45"/>
      <c r="I118" s="173" t="s">
        <v>262</v>
      </c>
      <c r="J118" s="173"/>
      <c r="K118" s="173"/>
      <c r="L118" s="173"/>
      <c r="M118" s="173"/>
      <c r="N118" s="173"/>
      <c r="O118" s="173"/>
      <c r="P118" s="29"/>
      <c r="Q118" s="29"/>
      <c r="R118" s="29"/>
    </row>
    <row r="119" spans="1:18" x14ac:dyDescent="0.2">
      <c r="A119" s="45"/>
      <c r="B119" s="45"/>
      <c r="C119" s="45"/>
      <c r="D119" s="45"/>
      <c r="E119" s="45"/>
      <c r="I119" s="173" t="s">
        <v>263</v>
      </c>
      <c r="J119" s="173"/>
      <c r="K119" s="173"/>
      <c r="L119" s="173"/>
      <c r="M119" s="173"/>
      <c r="N119" s="173"/>
      <c r="O119" s="173"/>
      <c r="P119" s="29"/>
      <c r="Q119" s="29"/>
      <c r="R119" s="29"/>
    </row>
    <row r="120" spans="1:18" x14ac:dyDescent="0.2">
      <c r="A120" s="45"/>
      <c r="B120" s="45"/>
      <c r="C120" s="45"/>
      <c r="D120" s="45"/>
      <c r="E120" s="45"/>
      <c r="I120" s="173" t="s">
        <v>264</v>
      </c>
      <c r="J120" s="173"/>
      <c r="K120" s="173"/>
      <c r="L120" s="173"/>
      <c r="M120" s="173"/>
      <c r="N120" s="173"/>
      <c r="O120" s="173"/>
      <c r="P120" s="29"/>
      <c r="Q120" s="29"/>
      <c r="R120" s="29"/>
    </row>
    <row r="121" spans="1:18" ht="13.5" x14ac:dyDescent="0.25">
      <c r="A121" s="203" t="s">
        <v>118</v>
      </c>
      <c r="B121" s="203"/>
      <c r="C121" s="203"/>
      <c r="D121" s="203"/>
      <c r="E121" s="203"/>
      <c r="F121" s="203"/>
      <c r="G121" s="203"/>
      <c r="H121" s="203"/>
      <c r="I121" s="203"/>
      <c r="J121" s="203"/>
    </row>
    <row r="122" spans="1:18" ht="13.5" x14ac:dyDescent="0.25">
      <c r="A122" s="203" t="s">
        <v>119</v>
      </c>
      <c r="B122" s="203"/>
      <c r="C122" s="203"/>
      <c r="D122" s="203"/>
      <c r="E122" s="203"/>
      <c r="F122" s="203"/>
      <c r="G122" s="203"/>
      <c r="H122" s="203"/>
      <c r="I122" s="203"/>
      <c r="J122" s="203"/>
    </row>
    <row r="123" spans="1:18" ht="13.5" x14ac:dyDescent="0.25">
      <c r="A123" s="203" t="s">
        <v>120</v>
      </c>
      <c r="B123" s="203"/>
      <c r="C123" s="203"/>
      <c r="D123" s="203"/>
      <c r="E123" s="203"/>
      <c r="F123" s="203"/>
      <c r="G123" s="203"/>
      <c r="H123" s="203"/>
      <c r="I123" s="203"/>
      <c r="J123" s="203"/>
    </row>
    <row r="124" spans="1:18" ht="13.5" x14ac:dyDescent="0.25">
      <c r="A124" s="46"/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8" ht="13.5" x14ac:dyDescent="0.25">
      <c r="A125" s="204" t="s">
        <v>121</v>
      </c>
      <c r="B125" s="204"/>
      <c r="C125" s="204"/>
      <c r="D125" s="204"/>
      <c r="E125" s="204"/>
      <c r="F125" s="204"/>
      <c r="G125" s="204"/>
      <c r="H125" s="204"/>
      <c r="I125" s="204"/>
      <c r="J125" s="204"/>
    </row>
    <row r="126" spans="1:18" ht="13.5" x14ac:dyDescent="0.25">
      <c r="A126" s="46"/>
      <c r="B126" s="45"/>
      <c r="C126" s="45"/>
      <c r="D126" s="45"/>
      <c r="E126" s="45"/>
      <c r="F126" s="45"/>
      <c r="G126" s="45"/>
      <c r="H126" s="45"/>
      <c r="I126" s="45"/>
      <c r="J126" s="45"/>
    </row>
    <row r="127" spans="1:18" ht="13.5" x14ac:dyDescent="0.25">
      <c r="A127" s="205" t="s">
        <v>265</v>
      </c>
      <c r="B127" s="205"/>
      <c r="C127" s="205"/>
      <c r="D127" s="205"/>
      <c r="E127" s="205"/>
      <c r="F127" s="205"/>
      <c r="G127" s="205"/>
      <c r="H127" s="205"/>
      <c r="I127" s="205"/>
      <c r="J127" s="205"/>
    </row>
    <row r="128" spans="1:18" ht="13.5" x14ac:dyDescent="0.25">
      <c r="A128" s="205" t="s">
        <v>266</v>
      </c>
      <c r="B128" s="205"/>
      <c r="C128" s="205"/>
      <c r="D128" s="205"/>
      <c r="E128" s="205"/>
      <c r="F128" s="205"/>
      <c r="G128" s="205"/>
      <c r="H128" s="205"/>
      <c r="I128" s="205"/>
      <c r="J128" s="205"/>
    </row>
    <row r="129" spans="1:10" ht="13.5" x14ac:dyDescent="0.25">
      <c r="A129" s="46"/>
      <c r="B129" s="45"/>
      <c r="C129" s="45"/>
      <c r="D129" s="45"/>
      <c r="E129" s="45"/>
      <c r="F129" s="45"/>
      <c r="G129" s="45"/>
      <c r="H129" s="45"/>
      <c r="I129" s="45"/>
      <c r="J129" s="45"/>
    </row>
    <row r="130" spans="1:10" ht="13.5" x14ac:dyDescent="0.25">
      <c r="A130" s="204" t="s">
        <v>124</v>
      </c>
      <c r="B130" s="204"/>
      <c r="C130" s="204"/>
      <c r="D130" s="204"/>
      <c r="E130" s="204"/>
      <c r="F130" s="204"/>
      <c r="G130" s="204"/>
      <c r="H130" s="204"/>
      <c r="I130" s="204"/>
      <c r="J130" s="204"/>
    </row>
    <row r="131" spans="1:10" x14ac:dyDescent="0.2">
      <c r="A131" s="47"/>
      <c r="B131" s="45"/>
      <c r="C131" s="45"/>
      <c r="D131" s="45"/>
      <c r="E131" s="45"/>
      <c r="F131" s="45"/>
      <c r="G131" s="45"/>
      <c r="H131" s="45"/>
      <c r="I131" s="45"/>
      <c r="J131" s="45"/>
    </row>
    <row r="132" spans="1:10" x14ac:dyDescent="0.2">
      <c r="A132" s="229" t="s">
        <v>125</v>
      </c>
      <c r="B132" s="229" t="s">
        <v>126</v>
      </c>
      <c r="C132" s="229" t="s">
        <v>127</v>
      </c>
      <c r="D132" s="229" t="s">
        <v>128</v>
      </c>
      <c r="E132" s="229"/>
      <c r="F132" s="229"/>
      <c r="G132" s="229"/>
      <c r="H132" s="229" t="s">
        <v>129</v>
      </c>
      <c r="I132" s="229" t="s">
        <v>130</v>
      </c>
      <c r="J132" s="229" t="s">
        <v>131</v>
      </c>
    </row>
    <row r="133" spans="1:10" x14ac:dyDescent="0.2">
      <c r="A133" s="229"/>
      <c r="B133" s="229"/>
      <c r="C133" s="229"/>
      <c r="D133" s="229" t="s">
        <v>15</v>
      </c>
      <c r="E133" s="229" t="s">
        <v>16</v>
      </c>
      <c r="F133" s="229"/>
      <c r="G133" s="229"/>
      <c r="H133" s="229"/>
      <c r="I133" s="229"/>
      <c r="J133" s="229"/>
    </row>
    <row r="134" spans="1:10" ht="51" x14ac:dyDescent="0.2">
      <c r="A134" s="229"/>
      <c r="B134" s="229"/>
      <c r="C134" s="229"/>
      <c r="D134" s="229"/>
      <c r="E134" s="48" t="s">
        <v>132</v>
      </c>
      <c r="F134" s="48" t="s">
        <v>133</v>
      </c>
      <c r="G134" s="48" t="s">
        <v>134</v>
      </c>
      <c r="H134" s="229"/>
      <c r="I134" s="229"/>
      <c r="J134" s="229"/>
    </row>
    <row r="135" spans="1:10" x14ac:dyDescent="0.2">
      <c r="A135" s="48">
        <v>1</v>
      </c>
      <c r="B135" s="48">
        <v>2</v>
      </c>
      <c r="C135" s="48">
        <v>3</v>
      </c>
      <c r="D135" s="48">
        <v>4</v>
      </c>
      <c r="E135" s="48">
        <v>5</v>
      </c>
      <c r="F135" s="48">
        <v>6</v>
      </c>
      <c r="G135" s="48">
        <v>7</v>
      </c>
      <c r="H135" s="48">
        <v>8</v>
      </c>
      <c r="I135" s="48">
        <v>9</v>
      </c>
      <c r="J135" s="48">
        <v>10</v>
      </c>
    </row>
    <row r="136" spans="1:10" x14ac:dyDescent="0.2">
      <c r="A136" s="230" t="s">
        <v>135</v>
      </c>
      <c r="B136" s="231"/>
      <c r="C136" s="231"/>
      <c r="D136" s="232"/>
      <c r="E136" s="48"/>
      <c r="F136" s="48"/>
      <c r="G136" s="48"/>
      <c r="H136" s="48"/>
      <c r="I136" s="48"/>
      <c r="J136" s="48">
        <v>75000</v>
      </c>
    </row>
    <row r="137" spans="1:10" x14ac:dyDescent="0.2">
      <c r="A137" s="230" t="s">
        <v>136</v>
      </c>
      <c r="B137" s="231"/>
      <c r="C137" s="231"/>
      <c r="D137" s="232"/>
      <c r="E137" s="48"/>
      <c r="F137" s="48"/>
      <c r="G137" s="48"/>
      <c r="H137" s="48"/>
      <c r="I137" s="48"/>
      <c r="J137" s="48">
        <v>21502900</v>
      </c>
    </row>
    <row r="138" spans="1:10" x14ac:dyDescent="0.2">
      <c r="A138" s="230" t="s">
        <v>137</v>
      </c>
      <c r="B138" s="231"/>
      <c r="C138" s="231"/>
      <c r="D138" s="232"/>
      <c r="E138" s="48"/>
      <c r="F138" s="48"/>
      <c r="G138" s="48"/>
      <c r="H138" s="48"/>
      <c r="I138" s="48"/>
      <c r="J138" s="48"/>
    </row>
    <row r="139" spans="1:10" x14ac:dyDescent="0.2">
      <c r="A139" s="230" t="s">
        <v>138</v>
      </c>
      <c r="B139" s="231"/>
      <c r="C139" s="231"/>
      <c r="D139" s="232"/>
      <c r="E139" s="48"/>
      <c r="F139" s="48"/>
      <c r="G139" s="48"/>
      <c r="H139" s="48"/>
      <c r="I139" s="48"/>
      <c r="J139" s="48">
        <v>2538200</v>
      </c>
    </row>
    <row r="140" spans="1:10" x14ac:dyDescent="0.2">
      <c r="A140" s="230" t="s">
        <v>139</v>
      </c>
      <c r="B140" s="231"/>
      <c r="C140" s="231"/>
      <c r="D140" s="232"/>
      <c r="E140" s="48"/>
      <c r="F140" s="48"/>
      <c r="G140" s="48"/>
      <c r="H140" s="48"/>
      <c r="I140" s="48"/>
      <c r="J140" s="48"/>
    </row>
    <row r="141" spans="1:10" ht="15" x14ac:dyDescent="0.2">
      <c r="A141" s="233" t="s">
        <v>140</v>
      </c>
      <c r="B141" s="233"/>
      <c r="C141" s="49" t="s">
        <v>141</v>
      </c>
      <c r="D141" s="49"/>
      <c r="E141" s="49" t="s">
        <v>141</v>
      </c>
      <c r="F141" s="49" t="s">
        <v>141</v>
      </c>
      <c r="G141" s="49" t="s">
        <v>141</v>
      </c>
      <c r="H141" s="50" t="s">
        <v>141</v>
      </c>
      <c r="I141" s="49" t="s">
        <v>141</v>
      </c>
      <c r="J141" s="51">
        <f>SUM(J136:J140)</f>
        <v>24116100</v>
      </c>
    </row>
    <row r="142" spans="1:10" x14ac:dyDescent="0.2">
      <c r="A142" s="47"/>
      <c r="B142" s="45"/>
      <c r="C142" s="45"/>
      <c r="D142" s="45"/>
      <c r="E142" s="45"/>
      <c r="F142" s="45"/>
      <c r="G142" s="45"/>
      <c r="H142" s="45"/>
      <c r="I142" s="45"/>
      <c r="J142" s="45"/>
    </row>
    <row r="143" spans="1:10" ht="13.5" x14ac:dyDescent="0.25">
      <c r="A143" s="234" t="s">
        <v>142</v>
      </c>
      <c r="B143" s="234"/>
      <c r="C143" s="234"/>
      <c r="D143" s="234"/>
      <c r="E143" s="234"/>
      <c r="F143" s="234"/>
      <c r="G143" s="234"/>
      <c r="H143" s="234"/>
      <c r="I143" s="234"/>
      <c r="J143" s="234"/>
    </row>
    <row r="144" spans="1:10" ht="13.5" x14ac:dyDescent="0.25">
      <c r="A144" s="234" t="s">
        <v>143</v>
      </c>
      <c r="B144" s="234"/>
      <c r="C144" s="234"/>
      <c r="D144" s="234"/>
      <c r="E144" s="234"/>
      <c r="F144" s="234"/>
      <c r="G144" s="234"/>
      <c r="H144" s="234"/>
      <c r="I144" s="234"/>
      <c r="J144" s="234"/>
    </row>
    <row r="145" spans="1:10" x14ac:dyDescent="0.2">
      <c r="A145" s="47"/>
      <c r="B145" s="45"/>
      <c r="C145" s="45"/>
      <c r="D145" s="45"/>
      <c r="E145" s="45"/>
      <c r="F145" s="45"/>
      <c r="G145" s="45"/>
      <c r="H145" s="45"/>
      <c r="I145" s="45"/>
      <c r="J145" s="45"/>
    </row>
    <row r="146" spans="1:10" ht="51" x14ac:dyDescent="0.2">
      <c r="A146" s="48" t="s">
        <v>125</v>
      </c>
      <c r="B146" s="229" t="s">
        <v>144</v>
      </c>
      <c r="C146" s="229"/>
      <c r="D146" s="229"/>
      <c r="E146" s="229"/>
      <c r="F146" s="48" t="s">
        <v>145</v>
      </c>
      <c r="G146" s="48" t="s">
        <v>146</v>
      </c>
      <c r="H146" s="48" t="s">
        <v>147</v>
      </c>
      <c r="I146" s="229" t="s">
        <v>148</v>
      </c>
      <c r="J146" s="229"/>
    </row>
    <row r="147" spans="1:10" x14ac:dyDescent="0.2">
      <c r="A147" s="48">
        <v>1</v>
      </c>
      <c r="B147" s="229">
        <v>2</v>
      </c>
      <c r="C147" s="229"/>
      <c r="D147" s="229"/>
      <c r="E147" s="229"/>
      <c r="F147" s="48">
        <v>3</v>
      </c>
      <c r="G147" s="48">
        <v>4</v>
      </c>
      <c r="H147" s="48">
        <v>5</v>
      </c>
      <c r="I147" s="229">
        <v>6</v>
      </c>
      <c r="J147" s="229"/>
    </row>
    <row r="148" spans="1:10" x14ac:dyDescent="0.2">
      <c r="A148" s="48"/>
      <c r="B148" s="229"/>
      <c r="C148" s="229"/>
      <c r="D148" s="229"/>
      <c r="E148" s="229"/>
      <c r="F148" s="48"/>
      <c r="G148" s="48"/>
      <c r="H148" s="48"/>
      <c r="I148" s="235"/>
      <c r="J148" s="236"/>
    </row>
    <row r="149" spans="1:10" x14ac:dyDescent="0.2">
      <c r="A149" s="48"/>
      <c r="B149" s="229"/>
      <c r="C149" s="229"/>
      <c r="D149" s="229"/>
      <c r="E149" s="229"/>
      <c r="F149" s="48"/>
      <c r="G149" s="48"/>
      <c r="H149" s="48"/>
      <c r="I149" s="229"/>
      <c r="J149" s="229"/>
    </row>
    <row r="150" spans="1:10" x14ac:dyDescent="0.2">
      <c r="A150" s="48"/>
      <c r="B150" s="229" t="s">
        <v>140</v>
      </c>
      <c r="C150" s="229"/>
      <c r="D150" s="229"/>
      <c r="E150" s="229"/>
      <c r="F150" s="48" t="s">
        <v>141</v>
      </c>
      <c r="G150" s="48" t="s">
        <v>141</v>
      </c>
      <c r="H150" s="48" t="s">
        <v>141</v>
      </c>
      <c r="I150" s="229"/>
      <c r="J150" s="229"/>
    </row>
    <row r="151" spans="1:10" s="109" customForma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</row>
    <row r="152" spans="1:10" s="109" customFormat="1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</row>
    <row r="153" spans="1:10" s="109" customFormat="1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</row>
    <row r="154" spans="1:10" s="109" customFormat="1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</row>
    <row r="155" spans="1:10" s="109" customFormat="1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</row>
    <row r="156" spans="1:10" s="109" customFormat="1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</row>
    <row r="157" spans="1:10" s="109" customFormat="1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</row>
    <row r="158" spans="1:10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</row>
    <row r="159" spans="1:10" x14ac:dyDescent="0.2">
      <c r="A159" s="47"/>
      <c r="B159" s="45"/>
      <c r="C159" s="45"/>
      <c r="D159" s="45"/>
      <c r="E159" s="45"/>
      <c r="F159" s="45"/>
      <c r="G159" s="45"/>
      <c r="H159" s="45"/>
      <c r="I159" s="45"/>
      <c r="J159" s="45"/>
    </row>
    <row r="160" spans="1:10" ht="13.5" x14ac:dyDescent="0.25">
      <c r="A160" s="203" t="s">
        <v>149</v>
      </c>
      <c r="B160" s="203"/>
      <c r="C160" s="203"/>
      <c r="D160" s="203"/>
      <c r="E160" s="203"/>
      <c r="F160" s="203"/>
      <c r="G160" s="203"/>
      <c r="H160" s="203"/>
      <c r="I160" s="203"/>
      <c r="J160" s="203"/>
    </row>
    <row r="161" spans="1:10" ht="13.5" x14ac:dyDescent="0.25">
      <c r="A161" s="237" t="s">
        <v>150</v>
      </c>
      <c r="B161" s="237"/>
      <c r="C161" s="237"/>
      <c r="D161" s="237"/>
      <c r="E161" s="237"/>
      <c r="F161" s="237"/>
      <c r="G161" s="237"/>
      <c r="H161" s="237"/>
      <c r="I161" s="237"/>
      <c r="J161" s="237"/>
    </row>
    <row r="162" spans="1:10" ht="13.5" x14ac:dyDescent="0.25">
      <c r="A162" s="237" t="s">
        <v>151</v>
      </c>
      <c r="B162" s="237"/>
      <c r="C162" s="237"/>
      <c r="D162" s="237"/>
      <c r="E162" s="237"/>
      <c r="F162" s="237"/>
      <c r="G162" s="237"/>
      <c r="H162" s="237"/>
      <c r="I162" s="237"/>
      <c r="J162" s="237"/>
    </row>
    <row r="163" spans="1:10" ht="13.5" x14ac:dyDescent="0.25">
      <c r="A163" s="237" t="s">
        <v>152</v>
      </c>
      <c r="B163" s="237"/>
      <c r="C163" s="237"/>
      <c r="D163" s="237"/>
      <c r="E163" s="237"/>
      <c r="F163" s="237"/>
      <c r="G163" s="237"/>
      <c r="H163" s="237"/>
      <c r="I163" s="237"/>
      <c r="J163" s="237"/>
    </row>
    <row r="164" spans="1:10" x14ac:dyDescent="0.2">
      <c r="A164" s="47"/>
      <c r="B164" s="45"/>
      <c r="C164" s="45"/>
      <c r="D164" s="45"/>
      <c r="E164" s="45"/>
      <c r="F164" s="45"/>
      <c r="G164" s="45"/>
      <c r="H164" s="45"/>
      <c r="I164" s="45"/>
      <c r="J164" s="45"/>
    </row>
    <row r="165" spans="1:10" ht="51" x14ac:dyDescent="0.2">
      <c r="A165" s="48" t="s">
        <v>125</v>
      </c>
      <c r="B165" s="229" t="s">
        <v>153</v>
      </c>
      <c r="C165" s="229"/>
      <c r="D165" s="229"/>
      <c r="E165" s="229"/>
      <c r="F165" s="229"/>
      <c r="G165" s="48" t="s">
        <v>154</v>
      </c>
      <c r="H165" s="229" t="s">
        <v>155</v>
      </c>
      <c r="I165" s="229"/>
      <c r="J165" s="45"/>
    </row>
    <row r="166" spans="1:10" x14ac:dyDescent="0.2">
      <c r="A166" s="48">
        <v>1</v>
      </c>
      <c r="B166" s="229">
        <v>2</v>
      </c>
      <c r="C166" s="229"/>
      <c r="D166" s="229"/>
      <c r="E166" s="229"/>
      <c r="F166" s="229"/>
      <c r="G166" s="48">
        <v>3</v>
      </c>
      <c r="H166" s="229">
        <v>4</v>
      </c>
      <c r="I166" s="229"/>
      <c r="J166" s="45"/>
    </row>
    <row r="167" spans="1:10" ht="15" x14ac:dyDescent="0.25">
      <c r="A167" s="53">
        <v>1</v>
      </c>
      <c r="B167" s="238" t="s">
        <v>156</v>
      </c>
      <c r="C167" s="238"/>
      <c r="D167" s="238"/>
      <c r="E167" s="238"/>
      <c r="F167" s="238"/>
      <c r="G167" s="49"/>
      <c r="H167" s="239">
        <f>H169</f>
        <v>5305542</v>
      </c>
      <c r="I167" s="239"/>
      <c r="J167" s="45"/>
    </row>
    <row r="168" spans="1:10" x14ac:dyDescent="0.2">
      <c r="A168" s="240" t="s">
        <v>157</v>
      </c>
      <c r="B168" s="241" t="s">
        <v>16</v>
      </c>
      <c r="C168" s="241"/>
      <c r="D168" s="241"/>
      <c r="E168" s="241"/>
      <c r="F168" s="241"/>
      <c r="G168" s="49"/>
      <c r="H168" s="240"/>
      <c r="I168" s="240"/>
      <c r="J168" s="45"/>
    </row>
    <row r="169" spans="1:10" x14ac:dyDescent="0.2">
      <c r="A169" s="240"/>
      <c r="B169" s="241" t="s">
        <v>158</v>
      </c>
      <c r="C169" s="241"/>
      <c r="D169" s="241"/>
      <c r="E169" s="241"/>
      <c r="F169" s="241"/>
      <c r="G169" s="49"/>
      <c r="H169" s="240">
        <f>J141*22%</f>
        <v>5305542</v>
      </c>
      <c r="I169" s="240"/>
      <c r="J169" s="45"/>
    </row>
    <row r="170" spans="1:10" x14ac:dyDescent="0.2">
      <c r="A170" s="53" t="s">
        <v>159</v>
      </c>
      <c r="B170" s="241" t="s">
        <v>160</v>
      </c>
      <c r="C170" s="241"/>
      <c r="D170" s="241"/>
      <c r="E170" s="241"/>
      <c r="F170" s="241"/>
      <c r="G170" s="49"/>
      <c r="H170" s="240"/>
      <c r="I170" s="240"/>
      <c r="J170" s="45"/>
    </row>
    <row r="171" spans="1:10" x14ac:dyDescent="0.2">
      <c r="A171" s="53" t="s">
        <v>161</v>
      </c>
      <c r="B171" s="241" t="s">
        <v>162</v>
      </c>
      <c r="C171" s="241"/>
      <c r="D171" s="241"/>
      <c r="E171" s="241"/>
      <c r="F171" s="241"/>
      <c r="G171" s="54"/>
      <c r="H171" s="240"/>
      <c r="I171" s="240"/>
      <c r="J171" s="45"/>
    </row>
    <row r="172" spans="1:10" ht="15" x14ac:dyDescent="0.25">
      <c r="A172" s="53">
        <v>2</v>
      </c>
      <c r="B172" s="238" t="s">
        <v>163</v>
      </c>
      <c r="C172" s="238"/>
      <c r="D172" s="238"/>
      <c r="E172" s="238"/>
      <c r="F172" s="238"/>
      <c r="G172" s="49"/>
      <c r="H172" s="242">
        <f>H174</f>
        <v>699405</v>
      </c>
      <c r="I172" s="239"/>
      <c r="J172" s="45"/>
    </row>
    <row r="173" spans="1:10" x14ac:dyDescent="0.2">
      <c r="A173" s="240" t="s">
        <v>164</v>
      </c>
      <c r="B173" s="241" t="s">
        <v>16</v>
      </c>
      <c r="C173" s="241"/>
      <c r="D173" s="241"/>
      <c r="E173" s="241"/>
      <c r="F173" s="241"/>
      <c r="G173" s="49"/>
      <c r="H173" s="240"/>
      <c r="I173" s="240"/>
      <c r="J173" s="45"/>
    </row>
    <row r="174" spans="1:10" x14ac:dyDescent="0.2">
      <c r="A174" s="240"/>
      <c r="B174" s="241" t="s">
        <v>165</v>
      </c>
      <c r="C174" s="241"/>
      <c r="D174" s="241"/>
      <c r="E174" s="241"/>
      <c r="F174" s="241"/>
      <c r="G174" s="49"/>
      <c r="H174" s="243">
        <v>699405</v>
      </c>
      <c r="I174" s="244"/>
      <c r="J174" s="45"/>
    </row>
    <row r="175" spans="1:10" x14ac:dyDescent="0.2">
      <c r="A175" s="53" t="s">
        <v>166</v>
      </c>
      <c r="B175" s="241" t="s">
        <v>167</v>
      </c>
      <c r="C175" s="241"/>
      <c r="D175" s="241"/>
      <c r="E175" s="241"/>
      <c r="F175" s="241"/>
      <c r="G175" s="53"/>
      <c r="H175" s="240"/>
      <c r="I175" s="240"/>
      <c r="J175" s="45"/>
    </row>
    <row r="176" spans="1:10" ht="15" x14ac:dyDescent="0.25">
      <c r="A176" s="53" t="s">
        <v>168</v>
      </c>
      <c r="B176" s="238" t="s">
        <v>169</v>
      </c>
      <c r="C176" s="238"/>
      <c r="D176" s="238"/>
      <c r="E176" s="238"/>
      <c r="F176" s="238"/>
      <c r="G176" s="49"/>
      <c r="H176" s="242">
        <f>H177</f>
        <v>48232.200000000004</v>
      </c>
      <c r="I176" s="239"/>
      <c r="J176" s="45"/>
    </row>
    <row r="177" spans="1:10" x14ac:dyDescent="0.2">
      <c r="A177" s="53" t="s">
        <v>170</v>
      </c>
      <c r="B177" s="241" t="s">
        <v>171</v>
      </c>
      <c r="C177" s="241"/>
      <c r="D177" s="241"/>
      <c r="E177" s="241"/>
      <c r="F177" s="241"/>
      <c r="G177" s="53"/>
      <c r="H177" s="245">
        <f>J141*0.2%</f>
        <v>48232.200000000004</v>
      </c>
      <c r="I177" s="245"/>
      <c r="J177" s="45"/>
    </row>
    <row r="178" spans="1:10" x14ac:dyDescent="0.2">
      <c r="A178" s="53" t="s">
        <v>172</v>
      </c>
      <c r="B178" s="241" t="s">
        <v>173</v>
      </c>
      <c r="C178" s="241"/>
      <c r="D178" s="241"/>
      <c r="E178" s="241"/>
      <c r="F178" s="241"/>
      <c r="G178" s="49"/>
      <c r="H178" s="240"/>
      <c r="I178" s="240"/>
      <c r="J178" s="45"/>
    </row>
    <row r="179" spans="1:10" ht="15" x14ac:dyDescent="0.25">
      <c r="A179" s="53">
        <v>3</v>
      </c>
      <c r="B179" s="238" t="s">
        <v>174</v>
      </c>
      <c r="C179" s="238"/>
      <c r="D179" s="238"/>
      <c r="E179" s="238"/>
      <c r="F179" s="238"/>
      <c r="G179" s="49"/>
      <c r="H179" s="242">
        <f>J141*5.1%</f>
        <v>1229921.0999999999</v>
      </c>
      <c r="I179" s="242"/>
      <c r="J179" s="45"/>
    </row>
    <row r="180" spans="1:10" ht="15" x14ac:dyDescent="0.25">
      <c r="A180" s="53"/>
      <c r="B180" s="246" t="s">
        <v>140</v>
      </c>
      <c r="C180" s="246"/>
      <c r="D180" s="246"/>
      <c r="E180" s="246"/>
      <c r="F180" s="246"/>
      <c r="G180" s="246"/>
      <c r="H180" s="242">
        <f>H167+H172+H176+H179</f>
        <v>7283100.2999999998</v>
      </c>
      <c r="I180" s="239"/>
      <c r="J180" s="45"/>
    </row>
    <row r="181" spans="1:10" x14ac:dyDescent="0.2">
      <c r="A181" s="47"/>
      <c r="B181" s="45"/>
      <c r="C181" s="45"/>
      <c r="D181" s="45"/>
      <c r="E181" s="45"/>
      <c r="F181" s="45"/>
      <c r="G181" s="45"/>
      <c r="H181" s="45"/>
      <c r="I181" s="45"/>
      <c r="J181" s="45"/>
    </row>
    <row r="182" spans="1:10" ht="13.5" x14ac:dyDescent="0.25">
      <c r="A182" s="204" t="s">
        <v>175</v>
      </c>
      <c r="B182" s="204"/>
      <c r="C182" s="204"/>
      <c r="D182" s="204"/>
      <c r="E182" s="204"/>
      <c r="F182" s="204"/>
      <c r="G182" s="204"/>
      <c r="H182" s="204"/>
      <c r="I182" s="204"/>
      <c r="J182" s="45"/>
    </row>
    <row r="183" spans="1:10" ht="13.5" x14ac:dyDescent="0.25">
      <c r="A183" s="234" t="s">
        <v>176</v>
      </c>
      <c r="B183" s="234"/>
      <c r="C183" s="234"/>
      <c r="D183" s="234"/>
      <c r="E183" s="234"/>
      <c r="F183" s="234"/>
      <c r="G183" s="234"/>
      <c r="H183" s="234"/>
      <c r="I183" s="234"/>
      <c r="J183" s="45"/>
    </row>
    <row r="184" spans="1:10" ht="13.5" x14ac:dyDescent="0.25">
      <c r="A184" s="205" t="s">
        <v>122</v>
      </c>
      <c r="B184" s="205"/>
      <c r="C184" s="205"/>
      <c r="D184" s="205"/>
      <c r="E184" s="205"/>
      <c r="F184" s="205"/>
      <c r="G184" s="205"/>
      <c r="H184" s="205"/>
      <c r="I184" s="205"/>
      <c r="J184" s="45"/>
    </row>
    <row r="185" spans="1:10" ht="13.5" x14ac:dyDescent="0.25">
      <c r="A185" s="205" t="s">
        <v>123</v>
      </c>
      <c r="B185" s="205"/>
      <c r="C185" s="205"/>
      <c r="D185" s="205"/>
      <c r="E185" s="205"/>
      <c r="F185" s="205"/>
      <c r="G185" s="205"/>
      <c r="H185" s="205"/>
      <c r="I185" s="45"/>
      <c r="J185" s="45"/>
    </row>
    <row r="186" spans="1:10" x14ac:dyDescent="0.2">
      <c r="A186" s="47"/>
      <c r="B186" s="45"/>
      <c r="C186" s="45"/>
      <c r="D186" s="45"/>
      <c r="E186" s="45"/>
      <c r="F186" s="45"/>
      <c r="G186" s="45"/>
      <c r="H186" s="45"/>
      <c r="I186" s="45"/>
      <c r="J186" s="45"/>
    </row>
    <row r="187" spans="1:10" x14ac:dyDescent="0.2">
      <c r="A187" s="48" t="s">
        <v>125</v>
      </c>
      <c r="B187" s="229" t="s">
        <v>12</v>
      </c>
      <c r="C187" s="229"/>
      <c r="D187" s="229"/>
      <c r="E187" s="229" t="s">
        <v>177</v>
      </c>
      <c r="F187" s="229"/>
      <c r="G187" s="229" t="s">
        <v>178</v>
      </c>
      <c r="H187" s="229"/>
      <c r="I187" s="229" t="s">
        <v>179</v>
      </c>
      <c r="J187" s="229"/>
    </row>
    <row r="188" spans="1:10" x14ac:dyDescent="0.2">
      <c r="A188" s="48">
        <v>1</v>
      </c>
      <c r="B188" s="229">
        <v>2</v>
      </c>
      <c r="C188" s="229"/>
      <c r="D188" s="229"/>
      <c r="E188" s="229">
        <v>3</v>
      </c>
      <c r="F188" s="229"/>
      <c r="G188" s="229">
        <v>4</v>
      </c>
      <c r="H188" s="229"/>
      <c r="I188" s="229">
        <v>5</v>
      </c>
      <c r="J188" s="229"/>
    </row>
    <row r="189" spans="1:10" x14ac:dyDescent="0.2">
      <c r="A189" s="48"/>
      <c r="B189" s="229"/>
      <c r="C189" s="229"/>
      <c r="D189" s="229"/>
      <c r="E189" s="229"/>
      <c r="F189" s="229"/>
      <c r="G189" s="229"/>
      <c r="H189" s="229"/>
      <c r="I189" s="229"/>
      <c r="J189" s="229"/>
    </row>
    <row r="190" spans="1:10" x14ac:dyDescent="0.2">
      <c r="A190" s="48"/>
      <c r="B190" s="229" t="s">
        <v>140</v>
      </c>
      <c r="C190" s="229"/>
      <c r="D190" s="229"/>
      <c r="E190" s="229" t="s">
        <v>141</v>
      </c>
      <c r="F190" s="229"/>
      <c r="G190" s="229" t="s">
        <v>141</v>
      </c>
      <c r="H190" s="229"/>
      <c r="I190" s="229"/>
      <c r="J190" s="229"/>
    </row>
    <row r="191" spans="1:10" x14ac:dyDescent="0.2">
      <c r="A191" s="47"/>
      <c r="B191" s="45"/>
      <c r="C191" s="45"/>
      <c r="D191" s="45"/>
      <c r="E191" s="45"/>
      <c r="F191" s="45"/>
      <c r="G191" s="45"/>
      <c r="H191" s="45"/>
      <c r="I191" s="45"/>
      <c r="J191" s="45"/>
    </row>
    <row r="192" spans="1:10" ht="13.5" x14ac:dyDescent="0.25">
      <c r="A192" s="204" t="s">
        <v>180</v>
      </c>
      <c r="B192" s="204"/>
      <c r="C192" s="204"/>
      <c r="D192" s="204"/>
      <c r="E192" s="204"/>
      <c r="F192" s="204"/>
      <c r="G192" s="204"/>
      <c r="H192" s="204"/>
      <c r="I192" s="204"/>
      <c r="J192" s="45"/>
    </row>
    <row r="193" spans="1:10" ht="13.5" x14ac:dyDescent="0.25">
      <c r="A193" s="234" t="s">
        <v>267</v>
      </c>
      <c r="B193" s="234"/>
      <c r="C193" s="234"/>
      <c r="D193" s="234"/>
      <c r="E193" s="234"/>
      <c r="F193" s="234"/>
      <c r="G193" s="234"/>
      <c r="H193" s="234"/>
      <c r="I193" s="234"/>
      <c r="J193" s="45"/>
    </row>
    <row r="194" spans="1:10" ht="13.5" x14ac:dyDescent="0.25">
      <c r="A194" s="46"/>
      <c r="B194" s="45"/>
      <c r="C194" s="45"/>
      <c r="D194" s="45"/>
      <c r="E194" s="45"/>
      <c r="F194" s="45"/>
      <c r="G194" s="45"/>
      <c r="H194" s="45"/>
      <c r="I194" s="45"/>
      <c r="J194" s="45"/>
    </row>
    <row r="195" spans="1:10" ht="13.5" x14ac:dyDescent="0.25">
      <c r="A195" s="205" t="s">
        <v>181</v>
      </c>
      <c r="B195" s="205"/>
      <c r="C195" s="205"/>
      <c r="D195" s="205"/>
      <c r="E195" s="205"/>
      <c r="F195" s="205"/>
      <c r="G195" s="205"/>
      <c r="H195" s="205"/>
      <c r="I195" s="205"/>
      <c r="J195" s="45"/>
    </row>
    <row r="196" spans="1:10" ht="13.5" x14ac:dyDescent="0.25">
      <c r="A196" s="205" t="s">
        <v>182</v>
      </c>
      <c r="B196" s="205"/>
      <c r="C196" s="205"/>
      <c r="D196" s="205"/>
      <c r="E196" s="205"/>
      <c r="F196" s="205"/>
      <c r="G196" s="205"/>
      <c r="H196" s="205"/>
      <c r="I196" s="205"/>
      <c r="J196" s="45"/>
    </row>
    <row r="197" spans="1:10" x14ac:dyDescent="0.2">
      <c r="A197" s="47"/>
      <c r="B197" s="45"/>
      <c r="C197" s="45"/>
      <c r="D197" s="45"/>
      <c r="E197" s="45"/>
      <c r="F197" s="45"/>
      <c r="G197" s="45"/>
      <c r="H197" s="45"/>
      <c r="I197" s="45"/>
      <c r="J197" s="45"/>
    </row>
    <row r="198" spans="1:10" ht="25.5" x14ac:dyDescent="0.2">
      <c r="A198" s="48" t="s">
        <v>125</v>
      </c>
      <c r="B198" s="229" t="s">
        <v>144</v>
      </c>
      <c r="C198" s="229"/>
      <c r="D198" s="229"/>
      <c r="E198" s="229"/>
      <c r="F198" s="48" t="s">
        <v>183</v>
      </c>
      <c r="G198" s="48" t="s">
        <v>184</v>
      </c>
      <c r="H198" s="229" t="s">
        <v>185</v>
      </c>
      <c r="I198" s="229"/>
      <c r="J198" s="45"/>
    </row>
    <row r="199" spans="1:10" x14ac:dyDescent="0.2">
      <c r="A199" s="48">
        <v>1</v>
      </c>
      <c r="B199" s="229">
        <v>2</v>
      </c>
      <c r="C199" s="229"/>
      <c r="D199" s="229"/>
      <c r="E199" s="229"/>
      <c r="F199" s="48">
        <v>3</v>
      </c>
      <c r="G199" s="48">
        <v>4</v>
      </c>
      <c r="H199" s="229">
        <v>5</v>
      </c>
      <c r="I199" s="229"/>
      <c r="J199" s="45"/>
    </row>
    <row r="200" spans="1:10" x14ac:dyDescent="0.2">
      <c r="A200" s="48">
        <v>1</v>
      </c>
      <c r="B200" s="241" t="s">
        <v>186</v>
      </c>
      <c r="C200" s="241"/>
      <c r="D200" s="241"/>
      <c r="E200" s="241"/>
      <c r="F200" s="48">
        <f>H200/G200</f>
        <v>474</v>
      </c>
      <c r="G200" s="48">
        <v>50</v>
      </c>
      <c r="H200" s="229">
        <v>23700</v>
      </c>
      <c r="I200" s="229"/>
      <c r="J200" s="45"/>
    </row>
    <row r="201" spans="1:10" x14ac:dyDescent="0.2">
      <c r="A201" s="48">
        <v>2</v>
      </c>
      <c r="B201" s="241" t="s">
        <v>187</v>
      </c>
      <c r="C201" s="241"/>
      <c r="D201" s="241"/>
      <c r="E201" s="241"/>
      <c r="F201" s="55">
        <f t="shared" ref="F201:F202" si="1">H201/G201</f>
        <v>752272.72727272718</v>
      </c>
      <c r="G201" s="48">
        <v>2.2000000000000002</v>
      </c>
      <c r="H201" s="247">
        <v>1655000</v>
      </c>
      <c r="I201" s="247"/>
      <c r="J201" s="45"/>
    </row>
    <row r="202" spans="1:10" x14ac:dyDescent="0.2">
      <c r="A202" s="48">
        <v>3</v>
      </c>
      <c r="B202" s="241" t="s">
        <v>188</v>
      </c>
      <c r="C202" s="241"/>
      <c r="D202" s="241"/>
      <c r="E202" s="241"/>
      <c r="F202" s="55">
        <f t="shared" si="1"/>
        <v>337733.33333333331</v>
      </c>
      <c r="G202" s="48">
        <v>1.5</v>
      </c>
      <c r="H202" s="235">
        <v>506600</v>
      </c>
      <c r="I202" s="236"/>
      <c r="J202" s="45"/>
    </row>
    <row r="203" spans="1:10" ht="15" x14ac:dyDescent="0.2">
      <c r="A203" s="48"/>
      <c r="B203" s="241" t="s">
        <v>140</v>
      </c>
      <c r="C203" s="241"/>
      <c r="D203" s="241"/>
      <c r="E203" s="241"/>
      <c r="F203" s="48"/>
      <c r="G203" s="48" t="s">
        <v>141</v>
      </c>
      <c r="H203" s="238">
        <f>SUM(H200:H202)</f>
        <v>2185300</v>
      </c>
      <c r="I203" s="238"/>
      <c r="J203" s="45"/>
    </row>
    <row r="204" spans="1:10" s="109" customFormat="1" ht="15" x14ac:dyDescent="0.2">
      <c r="A204" s="52"/>
      <c r="B204" s="58"/>
      <c r="C204" s="58"/>
      <c r="D204" s="58"/>
      <c r="E204" s="58"/>
      <c r="F204" s="52"/>
      <c r="G204" s="52"/>
      <c r="H204" s="59"/>
      <c r="I204" s="59"/>
      <c r="J204" s="45"/>
    </row>
    <row r="205" spans="1:10" s="109" customFormat="1" ht="15" x14ac:dyDescent="0.2">
      <c r="A205" s="52"/>
      <c r="B205" s="58"/>
      <c r="C205" s="58"/>
      <c r="D205" s="58"/>
      <c r="E205" s="58"/>
      <c r="F205" s="52"/>
      <c r="G205" s="52"/>
      <c r="H205" s="59"/>
      <c r="I205" s="59"/>
      <c r="J205" s="45"/>
    </row>
    <row r="206" spans="1:10" s="109" customFormat="1" ht="15" x14ac:dyDescent="0.2">
      <c r="A206" s="52"/>
      <c r="B206" s="58"/>
      <c r="C206" s="58"/>
      <c r="D206" s="58"/>
      <c r="E206" s="58"/>
      <c r="F206" s="52"/>
      <c r="G206" s="52"/>
      <c r="H206" s="59"/>
      <c r="I206" s="59"/>
      <c r="J206" s="45"/>
    </row>
    <row r="207" spans="1:10" s="109" customFormat="1" ht="15" x14ac:dyDescent="0.2">
      <c r="A207" s="52"/>
      <c r="B207" s="58"/>
      <c r="C207" s="58"/>
      <c r="D207" s="58"/>
      <c r="E207" s="58"/>
      <c r="F207" s="52"/>
      <c r="G207" s="52"/>
      <c r="H207" s="59"/>
      <c r="I207" s="59"/>
      <c r="J207" s="45"/>
    </row>
    <row r="208" spans="1:10" x14ac:dyDescent="0.2">
      <c r="A208" s="47"/>
      <c r="B208" s="45"/>
      <c r="C208" s="45"/>
      <c r="D208" s="45"/>
      <c r="E208" s="45"/>
      <c r="F208" s="45"/>
      <c r="G208" s="45"/>
      <c r="H208" s="45"/>
      <c r="I208" s="45"/>
      <c r="J208" s="45"/>
    </row>
    <row r="209" spans="1:10" ht="13.5" x14ac:dyDescent="0.25">
      <c r="A209" s="204" t="s">
        <v>189</v>
      </c>
      <c r="B209" s="204"/>
      <c r="C209" s="204"/>
      <c r="D209" s="204"/>
      <c r="E209" s="204"/>
      <c r="F209" s="204"/>
      <c r="G209" s="204"/>
      <c r="H209" s="204"/>
      <c r="I209" s="204"/>
      <c r="J209" s="204"/>
    </row>
    <row r="210" spans="1:10" ht="13.5" x14ac:dyDescent="0.25">
      <c r="A210" s="204" t="s">
        <v>190</v>
      </c>
      <c r="B210" s="204"/>
      <c r="C210" s="204"/>
      <c r="D210" s="204"/>
      <c r="E210" s="204"/>
      <c r="F210" s="204"/>
      <c r="G210" s="204"/>
      <c r="H210" s="204"/>
      <c r="I210" s="204"/>
      <c r="J210" s="204"/>
    </row>
    <row r="211" spans="1:10" ht="13.5" x14ac:dyDescent="0.25">
      <c r="A211" s="46"/>
      <c r="B211" s="45"/>
      <c r="C211" s="45"/>
      <c r="D211" s="45"/>
      <c r="E211" s="45"/>
      <c r="F211" s="45"/>
      <c r="G211" s="45"/>
      <c r="H211" s="45"/>
      <c r="I211" s="45"/>
      <c r="J211" s="45"/>
    </row>
    <row r="212" spans="1:10" ht="13.5" x14ac:dyDescent="0.25">
      <c r="A212" s="205" t="s">
        <v>284</v>
      </c>
      <c r="B212" s="205"/>
      <c r="C212" s="205"/>
      <c r="D212" s="205"/>
      <c r="E212" s="205"/>
      <c r="F212" s="205"/>
      <c r="G212" s="205"/>
      <c r="H212" s="205"/>
      <c r="I212" s="205"/>
      <c r="J212" s="205"/>
    </row>
    <row r="213" spans="1:10" ht="13.5" x14ac:dyDescent="0.25">
      <c r="A213" s="205" t="s">
        <v>285</v>
      </c>
      <c r="B213" s="205"/>
      <c r="C213" s="205"/>
      <c r="D213" s="205"/>
      <c r="E213" s="205"/>
      <c r="F213" s="205"/>
      <c r="G213" s="205"/>
      <c r="H213" s="205"/>
      <c r="I213" s="205"/>
      <c r="J213" s="205"/>
    </row>
    <row r="214" spans="1:10" x14ac:dyDescent="0.2">
      <c r="A214" s="47"/>
      <c r="B214" s="45"/>
      <c r="C214" s="45"/>
      <c r="D214" s="45"/>
      <c r="E214" s="45"/>
      <c r="F214" s="45"/>
      <c r="G214" s="45"/>
      <c r="H214" s="45"/>
      <c r="I214" s="45"/>
      <c r="J214" s="45"/>
    </row>
    <row r="215" spans="1:10" ht="51" x14ac:dyDescent="0.2">
      <c r="A215" s="48" t="s">
        <v>125</v>
      </c>
      <c r="B215" s="229" t="s">
        <v>12</v>
      </c>
      <c r="C215" s="229"/>
      <c r="D215" s="229"/>
      <c r="E215" s="229"/>
      <c r="F215" s="48" t="s">
        <v>177</v>
      </c>
      <c r="G215" s="48" t="s">
        <v>178</v>
      </c>
      <c r="H215" s="229" t="s">
        <v>179</v>
      </c>
      <c r="I215" s="229"/>
      <c r="J215" s="45"/>
    </row>
    <row r="216" spans="1:10" x14ac:dyDescent="0.2">
      <c r="A216" s="48">
        <v>1</v>
      </c>
      <c r="B216" s="229">
        <v>2</v>
      </c>
      <c r="C216" s="229"/>
      <c r="D216" s="229"/>
      <c r="E216" s="229"/>
      <c r="F216" s="48">
        <v>3</v>
      </c>
      <c r="G216" s="48">
        <v>4</v>
      </c>
      <c r="H216" s="229">
        <v>5</v>
      </c>
      <c r="I216" s="229"/>
      <c r="J216" s="45"/>
    </row>
    <row r="217" spans="1:10" x14ac:dyDescent="0.2">
      <c r="A217" s="48"/>
      <c r="B217" s="229" t="s">
        <v>279</v>
      </c>
      <c r="C217" s="229"/>
      <c r="D217" s="229"/>
      <c r="E217" s="229"/>
      <c r="F217" s="48">
        <v>1000</v>
      </c>
      <c r="G217" s="48">
        <v>10</v>
      </c>
      <c r="H217" s="229">
        <v>10000</v>
      </c>
      <c r="I217" s="229"/>
      <c r="J217" s="45"/>
    </row>
    <row r="218" spans="1:10" x14ac:dyDescent="0.2">
      <c r="A218" s="48"/>
      <c r="B218" s="229"/>
      <c r="C218" s="229"/>
      <c r="D218" s="229"/>
      <c r="E218" s="229"/>
      <c r="F218" s="48"/>
      <c r="G218" s="48"/>
      <c r="H218" s="229"/>
      <c r="I218" s="229"/>
      <c r="J218" s="45"/>
    </row>
    <row r="219" spans="1:10" x14ac:dyDescent="0.2">
      <c r="A219" s="48"/>
      <c r="B219" s="241" t="s">
        <v>140</v>
      </c>
      <c r="C219" s="241"/>
      <c r="D219" s="241"/>
      <c r="E219" s="241"/>
      <c r="F219" s="48" t="s">
        <v>141</v>
      </c>
      <c r="G219" s="48" t="s">
        <v>141</v>
      </c>
      <c r="H219" s="248">
        <f>H217</f>
        <v>10000</v>
      </c>
      <c r="I219" s="248"/>
      <c r="J219" s="45"/>
    </row>
    <row r="220" spans="1:10" ht="13.5" x14ac:dyDescent="0.25">
      <c r="A220" s="46"/>
      <c r="B220" s="45"/>
      <c r="C220" s="45"/>
      <c r="D220" s="45"/>
      <c r="E220" s="45"/>
      <c r="F220" s="45"/>
      <c r="G220" s="45"/>
      <c r="H220" s="45"/>
      <c r="I220" s="45"/>
      <c r="J220" s="45"/>
    </row>
    <row r="221" spans="1:10" ht="13.5" x14ac:dyDescent="0.25">
      <c r="A221" s="204" t="s">
        <v>191</v>
      </c>
      <c r="B221" s="204"/>
      <c r="C221" s="204"/>
      <c r="D221" s="204"/>
      <c r="E221" s="204"/>
      <c r="F221" s="204"/>
      <c r="G221" s="204"/>
      <c r="H221" s="204"/>
      <c r="I221" s="204"/>
      <c r="J221" s="204"/>
    </row>
    <row r="222" spans="1:10" ht="13.5" x14ac:dyDescent="0.25">
      <c r="A222" s="205" t="s">
        <v>192</v>
      </c>
      <c r="B222" s="205"/>
      <c r="C222" s="205"/>
      <c r="D222" s="205"/>
      <c r="E222" s="205"/>
      <c r="F222" s="205"/>
      <c r="G222" s="205"/>
      <c r="H222" s="205"/>
      <c r="I222" s="205"/>
      <c r="J222" s="205"/>
    </row>
    <row r="223" spans="1:10" ht="13.5" x14ac:dyDescent="0.25">
      <c r="A223" s="205" t="s">
        <v>182</v>
      </c>
      <c r="B223" s="205"/>
      <c r="C223" s="205"/>
      <c r="D223" s="205"/>
      <c r="E223" s="205"/>
      <c r="F223" s="205"/>
      <c r="G223" s="205"/>
      <c r="H223" s="205"/>
      <c r="I223" s="205"/>
      <c r="J223" s="205"/>
    </row>
    <row r="224" spans="1:10" ht="13.5" x14ac:dyDescent="0.25">
      <c r="A224" s="46"/>
      <c r="B224" s="45"/>
      <c r="C224" s="45"/>
      <c r="D224" s="45"/>
      <c r="E224" s="45"/>
      <c r="F224" s="45"/>
      <c r="G224" s="45"/>
      <c r="H224" s="45"/>
      <c r="I224" s="45"/>
      <c r="J224" s="45"/>
    </row>
    <row r="225" spans="1:10" ht="13.5" x14ac:dyDescent="0.25">
      <c r="A225" s="204" t="s">
        <v>193</v>
      </c>
      <c r="B225" s="204"/>
      <c r="C225" s="204"/>
      <c r="D225" s="204"/>
      <c r="E225" s="204"/>
      <c r="F225" s="204"/>
      <c r="G225" s="204"/>
      <c r="H225" s="204"/>
      <c r="I225" s="204"/>
      <c r="J225" s="204"/>
    </row>
    <row r="226" spans="1:10" ht="25.5" x14ac:dyDescent="0.2">
      <c r="A226" s="48" t="s">
        <v>125</v>
      </c>
      <c r="B226" s="229" t="s">
        <v>144</v>
      </c>
      <c r="C226" s="229"/>
      <c r="D226" s="229"/>
      <c r="E226" s="229"/>
      <c r="F226" s="48" t="s">
        <v>194</v>
      </c>
      <c r="G226" s="48" t="s">
        <v>195</v>
      </c>
      <c r="H226" s="48" t="s">
        <v>196</v>
      </c>
      <c r="I226" s="229" t="s">
        <v>148</v>
      </c>
      <c r="J226" s="229"/>
    </row>
    <row r="227" spans="1:10" x14ac:dyDescent="0.2">
      <c r="A227" s="48">
        <v>1</v>
      </c>
      <c r="B227" s="229">
        <v>2</v>
      </c>
      <c r="C227" s="229"/>
      <c r="D227" s="229"/>
      <c r="E227" s="229"/>
      <c r="F227" s="48">
        <v>3</v>
      </c>
      <c r="G227" s="48">
        <v>4</v>
      </c>
      <c r="H227" s="48">
        <v>5</v>
      </c>
      <c r="I227" s="229">
        <v>6</v>
      </c>
      <c r="J227" s="229"/>
    </row>
    <row r="228" spans="1:10" x14ac:dyDescent="0.2">
      <c r="A228" s="48">
        <v>1</v>
      </c>
      <c r="B228" s="241" t="s">
        <v>197</v>
      </c>
      <c r="C228" s="241"/>
      <c r="D228" s="241"/>
      <c r="E228" s="241"/>
      <c r="F228" s="48">
        <v>2</v>
      </c>
      <c r="G228" s="48">
        <v>12</v>
      </c>
      <c r="H228" s="56">
        <f>I228/F228/G228</f>
        <v>478.23333333333335</v>
      </c>
      <c r="I228" s="229">
        <v>11477.6</v>
      </c>
      <c r="J228" s="229"/>
    </row>
    <row r="229" spans="1:10" x14ac:dyDescent="0.2">
      <c r="A229" s="48">
        <v>2</v>
      </c>
      <c r="B229" s="241" t="s">
        <v>198</v>
      </c>
      <c r="C229" s="241"/>
      <c r="D229" s="241"/>
      <c r="E229" s="241"/>
      <c r="F229" s="48">
        <v>2</v>
      </c>
      <c r="G229" s="48">
        <v>12</v>
      </c>
      <c r="H229" s="56">
        <f t="shared" ref="H229:H230" si="2">I229/F229/G229</f>
        <v>230.1</v>
      </c>
      <c r="I229" s="235">
        <v>5522.4</v>
      </c>
      <c r="J229" s="236"/>
    </row>
    <row r="230" spans="1:10" x14ac:dyDescent="0.2">
      <c r="A230" s="48">
        <v>3</v>
      </c>
      <c r="B230" s="241" t="s">
        <v>199</v>
      </c>
      <c r="C230" s="241"/>
      <c r="D230" s="241"/>
      <c r="E230" s="241"/>
      <c r="F230" s="48">
        <v>2</v>
      </c>
      <c r="G230" s="48">
        <v>12</v>
      </c>
      <c r="H230" s="56">
        <f t="shared" si="2"/>
        <v>1770.8333333333333</v>
      </c>
      <c r="I230" s="229">
        <v>42500</v>
      </c>
      <c r="J230" s="229"/>
    </row>
    <row r="231" spans="1:10" ht="15" x14ac:dyDescent="0.2">
      <c r="A231" s="48"/>
      <c r="B231" s="241" t="s">
        <v>140</v>
      </c>
      <c r="C231" s="241"/>
      <c r="D231" s="241"/>
      <c r="E231" s="241"/>
      <c r="F231" s="48" t="s">
        <v>141</v>
      </c>
      <c r="G231" s="48" t="s">
        <v>141</v>
      </c>
      <c r="H231" s="48" t="s">
        <v>141</v>
      </c>
      <c r="I231" s="238">
        <f>SUM(I228:I230)</f>
        <v>59500</v>
      </c>
      <c r="J231" s="238"/>
    </row>
    <row r="232" spans="1:10" x14ac:dyDescent="0.2">
      <c r="A232" s="47"/>
      <c r="B232" s="45"/>
      <c r="C232" s="45"/>
      <c r="D232" s="45"/>
      <c r="E232" s="45"/>
      <c r="F232" s="45"/>
      <c r="G232" s="45"/>
      <c r="H232" s="45"/>
      <c r="I232" s="45"/>
      <c r="J232" s="45"/>
    </row>
    <row r="233" spans="1:10" ht="13.5" x14ac:dyDescent="0.25">
      <c r="A233" s="204" t="s">
        <v>258</v>
      </c>
      <c r="B233" s="204"/>
      <c r="C233" s="204"/>
      <c r="D233" s="204"/>
      <c r="E233" s="204"/>
      <c r="F233" s="204"/>
      <c r="G233" s="204"/>
      <c r="H233" s="204"/>
      <c r="I233" s="204"/>
      <c r="J233" s="204"/>
    </row>
    <row r="234" spans="1:10" x14ac:dyDescent="0.2">
      <c r="A234" s="57"/>
      <c r="B234" s="45"/>
      <c r="C234" s="45"/>
      <c r="D234" s="45"/>
      <c r="E234" s="45"/>
      <c r="F234" s="45"/>
      <c r="G234" s="45"/>
      <c r="H234" s="45"/>
      <c r="I234" s="45"/>
      <c r="J234" s="45"/>
    </row>
    <row r="235" spans="1:10" ht="38.25" x14ac:dyDescent="0.2">
      <c r="A235" s="48" t="s">
        <v>125</v>
      </c>
      <c r="B235" s="229" t="s">
        <v>12</v>
      </c>
      <c r="C235" s="229"/>
      <c r="D235" s="229"/>
      <c r="E235" s="229"/>
      <c r="F235" s="48" t="s">
        <v>200</v>
      </c>
      <c r="G235" s="48" t="s">
        <v>201</v>
      </c>
      <c r="H235" s="48" t="s">
        <v>202</v>
      </c>
      <c r="I235" s="229" t="s">
        <v>203</v>
      </c>
      <c r="J235" s="229"/>
    </row>
    <row r="236" spans="1:10" x14ac:dyDescent="0.2">
      <c r="A236" s="48">
        <v>1</v>
      </c>
      <c r="B236" s="229">
        <v>2</v>
      </c>
      <c r="C236" s="229"/>
      <c r="D236" s="229"/>
      <c r="E236" s="229"/>
      <c r="F236" s="48">
        <v>4</v>
      </c>
      <c r="G236" s="48">
        <v>5</v>
      </c>
      <c r="H236" s="48">
        <v>6</v>
      </c>
      <c r="I236" s="229">
        <v>6</v>
      </c>
      <c r="J236" s="229"/>
    </row>
    <row r="237" spans="1:10" s="128" customFormat="1" ht="12.75" customHeight="1" x14ac:dyDescent="0.2">
      <c r="A237" s="126"/>
      <c r="B237" s="126"/>
      <c r="C237" s="230" t="s">
        <v>274</v>
      </c>
      <c r="D237" s="231"/>
      <c r="E237" s="231"/>
      <c r="F237" s="138" t="e">
        <f>I237/G237</f>
        <v>#DIV/0!</v>
      </c>
      <c r="G237" s="126"/>
      <c r="H237" s="126"/>
      <c r="I237" s="235">
        <v>547000</v>
      </c>
      <c r="J237" s="236"/>
    </row>
    <row r="238" spans="1:10" s="128" customFormat="1" ht="12.75" customHeight="1" x14ac:dyDescent="0.2">
      <c r="A238" s="126"/>
      <c r="B238" s="126"/>
      <c r="C238" s="230" t="s">
        <v>276</v>
      </c>
      <c r="D238" s="231"/>
      <c r="E238" s="231"/>
      <c r="F238" s="137">
        <f t="shared" ref="F238:F241" si="3">I238/G238</f>
        <v>2964.426877470356</v>
      </c>
      <c r="G238" s="126">
        <v>15.18</v>
      </c>
      <c r="H238" s="126"/>
      <c r="I238" s="235">
        <v>45000</v>
      </c>
      <c r="J238" s="236"/>
    </row>
    <row r="239" spans="1:10" x14ac:dyDescent="0.2">
      <c r="A239" s="48">
        <v>1</v>
      </c>
      <c r="B239" s="241" t="s">
        <v>204</v>
      </c>
      <c r="C239" s="241"/>
      <c r="D239" s="241"/>
      <c r="E239" s="230"/>
      <c r="F239" s="138">
        <f t="shared" si="3"/>
        <v>0</v>
      </c>
      <c r="G239" s="48">
        <v>5.49</v>
      </c>
      <c r="H239" s="48"/>
      <c r="I239" s="229"/>
      <c r="J239" s="229"/>
    </row>
    <row r="240" spans="1:10" x14ac:dyDescent="0.2">
      <c r="A240" s="48">
        <v>2</v>
      </c>
      <c r="B240" s="241" t="s">
        <v>205</v>
      </c>
      <c r="C240" s="241"/>
      <c r="D240" s="241"/>
      <c r="E240" s="230"/>
      <c r="F240" s="137">
        <f t="shared" si="3"/>
        <v>49423.076923076922</v>
      </c>
      <c r="G240" s="48">
        <v>5.2</v>
      </c>
      <c r="H240" s="48"/>
      <c r="I240" s="229">
        <v>257000</v>
      </c>
      <c r="J240" s="229"/>
    </row>
    <row r="241" spans="1:10" s="128" customFormat="1" x14ac:dyDescent="0.2">
      <c r="A241" s="126"/>
      <c r="B241" s="127"/>
      <c r="C241" s="230" t="s">
        <v>275</v>
      </c>
      <c r="D241" s="231"/>
      <c r="E241" s="232"/>
      <c r="F241" s="137">
        <f t="shared" si="3"/>
        <v>1578.9473684210525</v>
      </c>
      <c r="G241" s="126">
        <v>13.3</v>
      </c>
      <c r="H241" s="126"/>
      <c r="I241" s="235">
        <v>21000</v>
      </c>
      <c r="J241" s="236"/>
    </row>
    <row r="242" spans="1:10" ht="15" x14ac:dyDescent="0.2">
      <c r="A242" s="48"/>
      <c r="B242" s="241" t="s">
        <v>140</v>
      </c>
      <c r="C242" s="241"/>
      <c r="D242" s="241"/>
      <c r="E242" s="241"/>
      <c r="F242" s="48" t="s">
        <v>141</v>
      </c>
      <c r="G242" s="48" t="s">
        <v>141</v>
      </c>
      <c r="H242" s="48" t="s">
        <v>141</v>
      </c>
      <c r="I242" s="238">
        <f>SUM(I237:I241)</f>
        <v>870000</v>
      </c>
      <c r="J242" s="238"/>
    </row>
    <row r="243" spans="1:10" x14ac:dyDescent="0.2">
      <c r="A243" s="47"/>
      <c r="B243" s="45"/>
      <c r="C243" s="45"/>
      <c r="D243" s="45"/>
      <c r="E243" s="45"/>
      <c r="F243" s="45"/>
      <c r="G243" s="45"/>
      <c r="H243" s="45"/>
      <c r="I243" s="45"/>
      <c r="J243" s="45"/>
    </row>
    <row r="244" spans="1:10" ht="13.5" x14ac:dyDescent="0.25">
      <c r="A244" s="204" t="s">
        <v>259</v>
      </c>
      <c r="B244" s="204"/>
      <c r="C244" s="204"/>
      <c r="D244" s="204"/>
      <c r="E244" s="204"/>
      <c r="F244" s="204"/>
      <c r="G244" s="204"/>
      <c r="H244" s="204"/>
      <c r="I244" s="204"/>
      <c r="J244" s="204"/>
    </row>
    <row r="245" spans="1:10" ht="13.5" x14ac:dyDescent="0.25">
      <c r="A245" s="204" t="s">
        <v>207</v>
      </c>
      <c r="B245" s="204"/>
      <c r="C245" s="204"/>
      <c r="D245" s="204"/>
      <c r="E245" s="204"/>
      <c r="F245" s="204"/>
      <c r="G245" s="204"/>
      <c r="H245" s="204"/>
      <c r="I245" s="204"/>
      <c r="J245" s="204"/>
    </row>
    <row r="246" spans="1:10" x14ac:dyDescent="0.2">
      <c r="A246" s="47"/>
      <c r="B246" s="45"/>
      <c r="C246" s="45"/>
      <c r="D246" s="45"/>
      <c r="E246" s="45"/>
      <c r="F246" s="45"/>
      <c r="G246" s="45"/>
      <c r="H246" s="45"/>
      <c r="I246" s="45"/>
      <c r="J246" s="45"/>
    </row>
    <row r="247" spans="1:10" ht="25.5" x14ac:dyDescent="0.2">
      <c r="A247" s="48" t="s">
        <v>125</v>
      </c>
      <c r="B247" s="229" t="s">
        <v>144</v>
      </c>
      <c r="C247" s="229"/>
      <c r="D247" s="229"/>
      <c r="E247" s="229"/>
      <c r="F247" s="229" t="s">
        <v>208</v>
      </c>
      <c r="G247" s="229"/>
      <c r="H247" s="48" t="s">
        <v>209</v>
      </c>
      <c r="I247" s="229" t="s">
        <v>210</v>
      </c>
      <c r="J247" s="229"/>
    </row>
    <row r="248" spans="1:10" x14ac:dyDescent="0.2">
      <c r="A248" s="48">
        <v>1</v>
      </c>
      <c r="B248" s="229">
        <v>2</v>
      </c>
      <c r="C248" s="229"/>
      <c r="D248" s="229"/>
      <c r="E248" s="229"/>
      <c r="F248" s="229">
        <v>3</v>
      </c>
      <c r="G248" s="229"/>
      <c r="H248" s="48">
        <v>4</v>
      </c>
      <c r="I248" s="229">
        <v>5</v>
      </c>
      <c r="J248" s="229"/>
    </row>
    <row r="249" spans="1:10" x14ac:dyDescent="0.2">
      <c r="A249" s="48">
        <v>1</v>
      </c>
      <c r="B249" s="241" t="s">
        <v>211</v>
      </c>
      <c r="C249" s="241"/>
      <c r="D249" s="241"/>
      <c r="E249" s="241"/>
      <c r="F249" s="229" t="s">
        <v>212</v>
      </c>
      <c r="G249" s="229"/>
      <c r="H249" s="48">
        <v>12</v>
      </c>
      <c r="I249" s="229">
        <v>23000</v>
      </c>
      <c r="J249" s="229"/>
    </row>
    <row r="250" spans="1:10" x14ac:dyDescent="0.2">
      <c r="A250" s="48">
        <v>2</v>
      </c>
      <c r="B250" s="241" t="s">
        <v>277</v>
      </c>
      <c r="C250" s="241"/>
      <c r="D250" s="241"/>
      <c r="E250" s="241"/>
      <c r="F250" s="229"/>
      <c r="G250" s="229"/>
      <c r="H250" s="48">
        <v>12</v>
      </c>
      <c r="I250" s="229">
        <v>32000</v>
      </c>
      <c r="J250" s="229"/>
    </row>
    <row r="251" spans="1:10" x14ac:dyDescent="0.2">
      <c r="A251" s="48">
        <v>3</v>
      </c>
      <c r="B251" s="241" t="s">
        <v>213</v>
      </c>
      <c r="C251" s="241"/>
      <c r="D251" s="241"/>
      <c r="E251" s="241"/>
      <c r="F251" s="229" t="s">
        <v>214</v>
      </c>
      <c r="G251" s="229"/>
      <c r="H251" s="48">
        <v>2</v>
      </c>
      <c r="I251" s="229">
        <v>7800</v>
      </c>
      <c r="J251" s="229"/>
    </row>
    <row r="252" spans="1:10" x14ac:dyDescent="0.2">
      <c r="A252" s="48">
        <v>4</v>
      </c>
      <c r="B252" s="241" t="s">
        <v>215</v>
      </c>
      <c r="C252" s="241"/>
      <c r="D252" s="241"/>
      <c r="E252" s="241"/>
      <c r="F252" s="229" t="s">
        <v>216</v>
      </c>
      <c r="G252" s="229"/>
      <c r="H252" s="48">
        <v>1</v>
      </c>
      <c r="I252" s="229">
        <v>16500</v>
      </c>
      <c r="J252" s="229"/>
    </row>
    <row r="253" spans="1:10" x14ac:dyDescent="0.2">
      <c r="A253" s="48">
        <v>5</v>
      </c>
      <c r="B253" s="241" t="s">
        <v>217</v>
      </c>
      <c r="C253" s="241"/>
      <c r="D253" s="241"/>
      <c r="E253" s="241"/>
      <c r="F253" s="229"/>
      <c r="G253" s="229"/>
      <c r="H253" s="48">
        <v>1</v>
      </c>
      <c r="I253" s="229">
        <v>13800</v>
      </c>
      <c r="J253" s="229"/>
    </row>
    <row r="254" spans="1:10" x14ac:dyDescent="0.2">
      <c r="A254" s="48">
        <v>6</v>
      </c>
      <c r="B254" s="241" t="s">
        <v>218</v>
      </c>
      <c r="C254" s="241"/>
      <c r="D254" s="241"/>
      <c r="E254" s="241"/>
      <c r="F254" s="229"/>
      <c r="G254" s="229"/>
      <c r="H254" s="48">
        <v>1</v>
      </c>
      <c r="I254" s="229">
        <v>124200</v>
      </c>
      <c r="J254" s="229"/>
    </row>
    <row r="255" spans="1:10" x14ac:dyDescent="0.2">
      <c r="A255" s="48">
        <v>7</v>
      </c>
      <c r="B255" s="241" t="s">
        <v>219</v>
      </c>
      <c r="C255" s="241"/>
      <c r="D255" s="241"/>
      <c r="E255" s="241"/>
      <c r="F255" s="229"/>
      <c r="G255" s="229"/>
      <c r="H255" s="48">
        <v>1</v>
      </c>
      <c r="I255" s="229">
        <v>5900</v>
      </c>
      <c r="J255" s="229"/>
    </row>
    <row r="256" spans="1:10" x14ac:dyDescent="0.2">
      <c r="A256" s="48">
        <v>8</v>
      </c>
      <c r="B256" s="241" t="s">
        <v>220</v>
      </c>
      <c r="C256" s="241"/>
      <c r="D256" s="241"/>
      <c r="E256" s="241"/>
      <c r="F256" s="229"/>
      <c r="G256" s="229"/>
      <c r="H256" s="48">
        <v>1</v>
      </c>
      <c r="I256" s="229">
        <v>39600</v>
      </c>
      <c r="J256" s="229"/>
    </row>
    <row r="257" spans="1:10" x14ac:dyDescent="0.2">
      <c r="A257" s="48">
        <v>9</v>
      </c>
      <c r="B257" s="241" t="s">
        <v>221</v>
      </c>
      <c r="C257" s="241"/>
      <c r="D257" s="241"/>
      <c r="E257" s="241"/>
      <c r="F257" s="229"/>
      <c r="G257" s="229"/>
      <c r="H257" s="48">
        <v>1</v>
      </c>
      <c r="I257" s="229">
        <v>20200</v>
      </c>
      <c r="J257" s="229"/>
    </row>
    <row r="258" spans="1:10" ht="15" x14ac:dyDescent="0.2">
      <c r="A258" s="48"/>
      <c r="B258" s="230" t="s">
        <v>140</v>
      </c>
      <c r="C258" s="231"/>
      <c r="D258" s="231"/>
      <c r="E258" s="232"/>
      <c r="F258" s="229" t="s">
        <v>141</v>
      </c>
      <c r="G258" s="229"/>
      <c r="H258" s="48" t="s">
        <v>141</v>
      </c>
      <c r="I258" s="238">
        <f>SUM(I249:I257)</f>
        <v>283000</v>
      </c>
      <c r="J258" s="238"/>
    </row>
    <row r="259" spans="1:10" ht="13.5" x14ac:dyDescent="0.25">
      <c r="A259" s="204" t="s">
        <v>222</v>
      </c>
      <c r="B259" s="204"/>
      <c r="C259" s="204"/>
      <c r="D259" s="204"/>
      <c r="E259" s="204"/>
      <c r="F259" s="204"/>
      <c r="G259" s="204"/>
      <c r="H259" s="204"/>
      <c r="I259" s="204"/>
      <c r="J259" s="204"/>
    </row>
    <row r="260" spans="1:10" x14ac:dyDescent="0.2">
      <c r="A260" s="47"/>
      <c r="B260" s="45"/>
      <c r="C260" s="45"/>
      <c r="D260" s="45"/>
      <c r="E260" s="45"/>
      <c r="F260" s="45"/>
      <c r="G260" s="45"/>
      <c r="H260" s="45"/>
      <c r="I260" s="45"/>
      <c r="J260" s="45"/>
    </row>
    <row r="261" spans="1:10" x14ac:dyDescent="0.2">
      <c r="A261" s="48" t="s">
        <v>125</v>
      </c>
      <c r="B261" s="229" t="s">
        <v>144</v>
      </c>
      <c r="C261" s="229"/>
      <c r="D261" s="229"/>
      <c r="E261" s="229"/>
      <c r="F261" s="229"/>
      <c r="G261" s="229" t="s">
        <v>223</v>
      </c>
      <c r="H261" s="229"/>
      <c r="I261" s="229" t="s">
        <v>224</v>
      </c>
      <c r="J261" s="229"/>
    </row>
    <row r="262" spans="1:10" x14ac:dyDescent="0.2">
      <c r="A262" s="48">
        <v>1</v>
      </c>
      <c r="B262" s="229">
        <v>2</v>
      </c>
      <c r="C262" s="229"/>
      <c r="D262" s="229"/>
      <c r="E262" s="229"/>
      <c r="F262" s="229"/>
      <c r="G262" s="229">
        <v>3</v>
      </c>
      <c r="H262" s="229"/>
      <c r="I262" s="229">
        <v>4</v>
      </c>
      <c r="J262" s="229"/>
    </row>
    <row r="263" spans="1:10" x14ac:dyDescent="0.2">
      <c r="A263" s="48">
        <v>1</v>
      </c>
      <c r="B263" s="241" t="s">
        <v>278</v>
      </c>
      <c r="C263" s="241"/>
      <c r="D263" s="241"/>
      <c r="E263" s="241"/>
      <c r="F263" s="241"/>
      <c r="G263" s="229">
        <v>1</v>
      </c>
      <c r="H263" s="229"/>
      <c r="I263" s="235">
        <v>31900</v>
      </c>
      <c r="J263" s="236"/>
    </row>
    <row r="264" spans="1:10" x14ac:dyDescent="0.2">
      <c r="A264" s="48">
        <v>2</v>
      </c>
      <c r="B264" s="241" t="s">
        <v>225</v>
      </c>
      <c r="C264" s="241"/>
      <c r="D264" s="241"/>
      <c r="E264" s="241"/>
      <c r="F264" s="241"/>
      <c r="G264" s="229">
        <v>2</v>
      </c>
      <c r="H264" s="229"/>
      <c r="I264" s="229">
        <v>30800</v>
      </c>
      <c r="J264" s="229"/>
    </row>
    <row r="265" spans="1:10" x14ac:dyDescent="0.2">
      <c r="A265" s="48">
        <v>3</v>
      </c>
      <c r="B265" s="241" t="s">
        <v>226</v>
      </c>
      <c r="C265" s="241"/>
      <c r="D265" s="241"/>
      <c r="E265" s="241"/>
      <c r="F265" s="241"/>
      <c r="G265" s="229">
        <v>1</v>
      </c>
      <c r="H265" s="229"/>
      <c r="I265" s="235">
        <v>19600</v>
      </c>
      <c r="J265" s="236"/>
    </row>
    <row r="266" spans="1:10" x14ac:dyDescent="0.2">
      <c r="A266" s="48">
        <v>4</v>
      </c>
      <c r="B266" s="241" t="s">
        <v>227</v>
      </c>
      <c r="C266" s="241"/>
      <c r="D266" s="241"/>
      <c r="E266" s="241"/>
      <c r="F266" s="241"/>
      <c r="G266" s="229">
        <v>1</v>
      </c>
      <c r="H266" s="229"/>
      <c r="I266" s="229">
        <v>85000</v>
      </c>
      <c r="J266" s="229"/>
    </row>
    <row r="267" spans="1:10" x14ac:dyDescent="0.2">
      <c r="A267" s="48">
        <v>5</v>
      </c>
      <c r="B267" s="241" t="s">
        <v>228</v>
      </c>
      <c r="C267" s="241"/>
      <c r="D267" s="241"/>
      <c r="E267" s="241"/>
      <c r="F267" s="241"/>
      <c r="G267" s="229">
        <v>2</v>
      </c>
      <c r="H267" s="229"/>
      <c r="I267" s="235">
        <v>9000</v>
      </c>
      <c r="J267" s="236"/>
    </row>
    <row r="268" spans="1:10" x14ac:dyDescent="0.2">
      <c r="A268" s="48">
        <v>6</v>
      </c>
      <c r="B268" s="241" t="s">
        <v>229</v>
      </c>
      <c r="C268" s="241"/>
      <c r="D268" s="241"/>
      <c r="E268" s="241"/>
      <c r="F268" s="241"/>
      <c r="G268" s="229">
        <v>12</v>
      </c>
      <c r="H268" s="229"/>
      <c r="I268" s="229">
        <v>1757500</v>
      </c>
      <c r="J268" s="229"/>
    </row>
    <row r="269" spans="1:10" x14ac:dyDescent="0.2">
      <c r="A269" s="48">
        <v>7</v>
      </c>
      <c r="B269" s="241" t="s">
        <v>230</v>
      </c>
      <c r="C269" s="241"/>
      <c r="D269" s="241"/>
      <c r="E269" s="241"/>
      <c r="F269" s="241"/>
      <c r="G269" s="229">
        <v>1</v>
      </c>
      <c r="H269" s="229"/>
      <c r="I269" s="235">
        <v>5800</v>
      </c>
      <c r="J269" s="236"/>
    </row>
    <row r="270" spans="1:10" s="128" customFormat="1" ht="16.5" customHeight="1" x14ac:dyDescent="0.2">
      <c r="A270" s="126">
        <v>8</v>
      </c>
      <c r="B270" s="125"/>
      <c r="C270" s="231" t="s">
        <v>280</v>
      </c>
      <c r="D270" s="231"/>
      <c r="E270" s="231"/>
      <c r="F270" s="232"/>
      <c r="G270" s="235">
        <v>4</v>
      </c>
      <c r="H270" s="236"/>
      <c r="I270" s="235">
        <v>360000</v>
      </c>
      <c r="J270" s="236"/>
    </row>
    <row r="271" spans="1:10" ht="15" x14ac:dyDescent="0.2">
      <c r="A271" s="48"/>
      <c r="B271" s="230" t="s">
        <v>140</v>
      </c>
      <c r="C271" s="231"/>
      <c r="D271" s="231"/>
      <c r="E271" s="231"/>
      <c r="F271" s="232"/>
      <c r="G271" s="229" t="s">
        <v>141</v>
      </c>
      <c r="H271" s="229"/>
      <c r="I271" s="238">
        <f>SUM(I263:I270)</f>
        <v>2299600</v>
      </c>
      <c r="J271" s="238"/>
    </row>
    <row r="272" spans="1:10" ht="13.5" x14ac:dyDescent="0.25">
      <c r="A272" s="46"/>
      <c r="B272" s="45"/>
      <c r="C272" s="45"/>
      <c r="D272" s="45"/>
      <c r="E272" s="45"/>
      <c r="F272" s="45"/>
      <c r="G272" s="45"/>
      <c r="H272" s="45"/>
      <c r="I272" s="45"/>
      <c r="J272" s="45"/>
    </row>
    <row r="273" spans="1:10" ht="13.5" x14ac:dyDescent="0.25">
      <c r="A273" s="204" t="s">
        <v>231</v>
      </c>
      <c r="B273" s="204"/>
      <c r="C273" s="204"/>
      <c r="D273" s="204"/>
      <c r="E273" s="204"/>
      <c r="F273" s="204"/>
      <c r="G273" s="204"/>
      <c r="H273" s="204"/>
      <c r="I273" s="204"/>
      <c r="J273" s="204"/>
    </row>
    <row r="274" spans="1:10" ht="13.5" x14ac:dyDescent="0.25">
      <c r="A274" s="203" t="s">
        <v>232</v>
      </c>
      <c r="B274" s="203"/>
      <c r="C274" s="203"/>
      <c r="D274" s="203"/>
      <c r="E274" s="203"/>
      <c r="F274" s="203"/>
      <c r="G274" s="203"/>
      <c r="H274" s="203"/>
      <c r="I274" s="203"/>
      <c r="J274" s="203"/>
    </row>
    <row r="275" spans="1:10" x14ac:dyDescent="0.2">
      <c r="A275" s="47"/>
      <c r="B275" s="45"/>
      <c r="C275" s="45"/>
      <c r="D275" s="45"/>
      <c r="E275" s="45"/>
      <c r="F275" s="45"/>
      <c r="G275" s="45"/>
      <c r="H275" s="45"/>
      <c r="I275" s="45"/>
      <c r="J275" s="45"/>
    </row>
    <row r="276" spans="1:10" x14ac:dyDescent="0.2">
      <c r="A276" s="48" t="s">
        <v>125</v>
      </c>
      <c r="B276" s="229" t="s">
        <v>144</v>
      </c>
      <c r="C276" s="229"/>
      <c r="D276" s="229"/>
      <c r="E276" s="229"/>
      <c r="F276" s="48" t="s">
        <v>206</v>
      </c>
      <c r="G276" s="229" t="s">
        <v>233</v>
      </c>
      <c r="H276" s="229"/>
      <c r="I276" s="229" t="s">
        <v>234</v>
      </c>
      <c r="J276" s="229"/>
    </row>
    <row r="277" spans="1:10" x14ac:dyDescent="0.2">
      <c r="A277" s="48"/>
      <c r="B277" s="229">
        <v>1</v>
      </c>
      <c r="C277" s="229"/>
      <c r="D277" s="229"/>
      <c r="E277" s="229"/>
      <c r="F277" s="48">
        <v>2</v>
      </c>
      <c r="G277" s="229">
        <v>3</v>
      </c>
      <c r="H277" s="229"/>
      <c r="I277" s="229">
        <v>4</v>
      </c>
      <c r="J277" s="229"/>
    </row>
    <row r="278" spans="1:10" x14ac:dyDescent="0.2">
      <c r="A278" s="48">
        <v>1</v>
      </c>
      <c r="B278" s="230" t="s">
        <v>235</v>
      </c>
      <c r="C278" s="231"/>
      <c r="D278" s="231"/>
      <c r="E278" s="232"/>
      <c r="F278" s="55">
        <f>I278/G278</f>
        <v>15040.462427745664</v>
      </c>
      <c r="G278" s="229">
        <v>34.6</v>
      </c>
      <c r="H278" s="229"/>
      <c r="I278" s="229">
        <v>520400</v>
      </c>
      <c r="J278" s="229"/>
    </row>
    <row r="279" spans="1:10" x14ac:dyDescent="0.2">
      <c r="A279" s="48">
        <v>2</v>
      </c>
      <c r="B279" s="230" t="s">
        <v>236</v>
      </c>
      <c r="C279" s="231"/>
      <c r="D279" s="231"/>
      <c r="E279" s="232"/>
      <c r="F279" s="48"/>
      <c r="G279" s="229"/>
      <c r="H279" s="229"/>
      <c r="I279" s="229">
        <v>290000</v>
      </c>
      <c r="J279" s="229"/>
    </row>
    <row r="280" spans="1:10" x14ac:dyDescent="0.2">
      <c r="A280" s="48">
        <v>3</v>
      </c>
      <c r="B280" s="230" t="s">
        <v>237</v>
      </c>
      <c r="C280" s="231"/>
      <c r="D280" s="231"/>
      <c r="E280" s="232"/>
      <c r="F280" s="48"/>
      <c r="G280" s="229"/>
      <c r="H280" s="229"/>
      <c r="I280" s="229"/>
      <c r="J280" s="229"/>
    </row>
    <row r="281" spans="1:10" x14ac:dyDescent="0.2">
      <c r="A281" s="48">
        <v>4</v>
      </c>
      <c r="B281" s="250" t="s">
        <v>268</v>
      </c>
      <c r="C281" s="251"/>
      <c r="D281" s="251"/>
      <c r="E281" s="252"/>
      <c r="F281" s="48"/>
      <c r="G281" s="229"/>
      <c r="H281" s="229"/>
      <c r="I281" s="229"/>
      <c r="J281" s="229"/>
    </row>
    <row r="282" spans="1:10" x14ac:dyDescent="0.2">
      <c r="A282" s="48">
        <v>5</v>
      </c>
      <c r="B282" s="250" t="s">
        <v>238</v>
      </c>
      <c r="C282" s="251"/>
      <c r="D282" s="251"/>
      <c r="E282" s="252"/>
      <c r="F282" s="48"/>
      <c r="G282" s="229"/>
      <c r="H282" s="229"/>
      <c r="I282" s="229"/>
      <c r="J282" s="229"/>
    </row>
    <row r="283" spans="1:10" x14ac:dyDescent="0.2">
      <c r="A283" s="48">
        <v>6</v>
      </c>
      <c r="B283" s="230" t="s">
        <v>239</v>
      </c>
      <c r="C283" s="231"/>
      <c r="D283" s="231"/>
      <c r="E283" s="232"/>
      <c r="F283" s="48"/>
      <c r="G283" s="229"/>
      <c r="H283" s="229"/>
      <c r="I283" s="229">
        <v>692000</v>
      </c>
      <c r="J283" s="229"/>
    </row>
    <row r="284" spans="1:10" x14ac:dyDescent="0.2">
      <c r="A284" s="48">
        <v>7</v>
      </c>
      <c r="B284" s="230" t="s">
        <v>240</v>
      </c>
      <c r="C284" s="231"/>
      <c r="D284" s="231"/>
      <c r="E284" s="232"/>
      <c r="F284" s="48"/>
      <c r="G284" s="229"/>
      <c r="H284" s="229"/>
      <c r="I284" s="229"/>
      <c r="J284" s="229"/>
    </row>
    <row r="285" spans="1:10" x14ac:dyDescent="0.2">
      <c r="A285" s="48">
        <v>8</v>
      </c>
      <c r="B285" s="230" t="s">
        <v>241</v>
      </c>
      <c r="C285" s="231"/>
      <c r="D285" s="231"/>
      <c r="E285" s="232"/>
      <c r="F285" s="48"/>
      <c r="G285" s="229"/>
      <c r="H285" s="229"/>
      <c r="I285" s="229"/>
      <c r="J285" s="229"/>
    </row>
    <row r="286" spans="1:10" ht="15" x14ac:dyDescent="0.2">
      <c r="A286" s="48"/>
      <c r="B286" s="230" t="s">
        <v>140</v>
      </c>
      <c r="C286" s="231"/>
      <c r="D286" s="231"/>
      <c r="E286" s="232"/>
      <c r="F286" s="48"/>
      <c r="G286" s="229" t="s">
        <v>141</v>
      </c>
      <c r="H286" s="229"/>
      <c r="I286" s="238">
        <f>SUM(I278:I285)</f>
        <v>1502400</v>
      </c>
      <c r="J286" s="238"/>
    </row>
    <row r="287" spans="1:10" s="29" customFormat="1" ht="15" x14ac:dyDescent="0.2">
      <c r="A287" s="52"/>
      <c r="B287" s="58"/>
      <c r="C287" s="58"/>
      <c r="D287" s="58"/>
      <c r="E287" s="58"/>
      <c r="F287" s="52"/>
      <c r="G287" s="52"/>
      <c r="H287" s="52"/>
      <c r="I287" s="59">
        <f>I231+I242+I258+I271+I286</f>
        <v>5014500</v>
      </c>
      <c r="J287" s="59"/>
    </row>
    <row r="288" spans="1:10" s="29" customFormat="1" ht="15" x14ac:dyDescent="0.2">
      <c r="A288" s="52"/>
      <c r="B288" s="58"/>
      <c r="C288" s="58"/>
      <c r="D288" s="58"/>
      <c r="E288" s="58"/>
      <c r="F288" s="52"/>
      <c r="G288" s="52"/>
      <c r="H288" s="52"/>
      <c r="I288" s="59"/>
      <c r="J288" s="119">
        <f>J141+H180+H203+H219+I231+I242+I258+I271+I286</f>
        <v>38609000.299999997</v>
      </c>
    </row>
    <row r="289" spans="1:11" s="29" customFormat="1" ht="15.75" customHeight="1" x14ac:dyDescent="0.2">
      <c r="A289" s="158" t="s">
        <v>281</v>
      </c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</row>
    <row r="290" spans="1:11" s="29" customFormat="1" x14ac:dyDescent="0.2">
      <c r="A290" s="151" t="s">
        <v>12</v>
      </c>
      <c r="B290" s="156" t="s">
        <v>242</v>
      </c>
      <c r="C290" s="157"/>
      <c r="D290" s="157"/>
      <c r="E290" s="157"/>
      <c r="F290" s="155" t="s">
        <v>243</v>
      </c>
      <c r="G290" s="155"/>
      <c r="H290" s="155"/>
      <c r="I290" s="155"/>
      <c r="J290" s="155"/>
      <c r="K290" s="155"/>
    </row>
    <row r="291" spans="1:11" ht="12.75" customHeight="1" x14ac:dyDescent="0.2">
      <c r="A291" s="154"/>
      <c r="B291" s="131"/>
      <c r="C291" s="151" t="s">
        <v>286</v>
      </c>
      <c r="D291" s="149" t="s">
        <v>244</v>
      </c>
      <c r="E291" s="150"/>
      <c r="F291" s="149" t="s">
        <v>245</v>
      </c>
      <c r="G291" s="153"/>
      <c r="H291" s="150"/>
      <c r="I291" s="146" t="s">
        <v>246</v>
      </c>
      <c r="J291" s="146"/>
      <c r="K291" s="146"/>
    </row>
    <row r="292" spans="1:11" s="29" customFormat="1" ht="12.75" customHeight="1" x14ac:dyDescent="0.2">
      <c r="A292" s="154"/>
      <c r="B292" s="60" t="s">
        <v>247</v>
      </c>
      <c r="C292" s="154"/>
      <c r="D292" s="151" t="s">
        <v>248</v>
      </c>
      <c r="E292" s="151" t="s">
        <v>249</v>
      </c>
      <c r="F292" s="151" t="s">
        <v>250</v>
      </c>
      <c r="G292" s="149" t="s">
        <v>244</v>
      </c>
      <c r="H292" s="150"/>
      <c r="I292" s="147" t="s">
        <v>250</v>
      </c>
      <c r="J292" s="146" t="s">
        <v>244</v>
      </c>
      <c r="K292" s="146"/>
    </row>
    <row r="293" spans="1:11" ht="25.5" x14ac:dyDescent="0.2">
      <c r="A293" s="152"/>
      <c r="B293" s="61" t="s">
        <v>251</v>
      </c>
      <c r="C293" s="152"/>
      <c r="D293" s="152"/>
      <c r="E293" s="152"/>
      <c r="F293" s="152"/>
      <c r="G293" s="62" t="s">
        <v>252</v>
      </c>
      <c r="H293" s="62" t="s">
        <v>253</v>
      </c>
      <c r="I293" s="148"/>
      <c r="J293" s="62" t="s">
        <v>252</v>
      </c>
      <c r="K293" s="62" t="s">
        <v>253</v>
      </c>
    </row>
    <row r="294" spans="1:11" ht="25.5" x14ac:dyDescent="0.2">
      <c r="A294" s="120" t="s">
        <v>287</v>
      </c>
      <c r="B294" s="63"/>
      <c r="C294" s="64">
        <v>0</v>
      </c>
      <c r="D294" s="64">
        <v>0</v>
      </c>
      <c r="E294" s="121">
        <v>0</v>
      </c>
      <c r="F294" s="64">
        <v>0</v>
      </c>
      <c r="G294" s="64">
        <v>0</v>
      </c>
      <c r="H294" s="64">
        <v>0</v>
      </c>
      <c r="I294" s="63"/>
      <c r="J294" s="63"/>
      <c r="K294" s="62"/>
    </row>
    <row r="295" spans="1:11" ht="14.25" x14ac:dyDescent="0.2">
      <c r="A295" s="122" t="s">
        <v>288</v>
      </c>
      <c r="B295" s="63"/>
      <c r="C295" s="65">
        <f t="shared" ref="C295:H295" si="4">C297</f>
        <v>38609000</v>
      </c>
      <c r="D295" s="65">
        <f t="shared" si="4"/>
        <v>46725700</v>
      </c>
      <c r="E295" s="65">
        <f t="shared" si="4"/>
        <v>45656100</v>
      </c>
      <c r="F295" s="139">
        <f t="shared" si="4"/>
        <v>38609000</v>
      </c>
      <c r="G295" s="65">
        <f t="shared" si="4"/>
        <v>46725700</v>
      </c>
      <c r="H295" s="65">
        <f t="shared" si="4"/>
        <v>45656100</v>
      </c>
      <c r="I295" s="64"/>
      <c r="J295" s="64"/>
      <c r="K295" s="62"/>
    </row>
    <row r="296" spans="1:11" x14ac:dyDescent="0.2">
      <c r="A296" s="63" t="s">
        <v>16</v>
      </c>
      <c r="B296" s="63"/>
      <c r="C296" s="64"/>
      <c r="D296" s="64"/>
      <c r="E296" s="64"/>
      <c r="F296" s="64"/>
      <c r="G296" s="64"/>
      <c r="H296" s="64"/>
      <c r="I296" s="64"/>
      <c r="J296" s="64"/>
      <c r="K296" s="62"/>
    </row>
    <row r="297" spans="1:11" ht="38.25" x14ac:dyDescent="0.2">
      <c r="A297" s="66" t="s">
        <v>289</v>
      </c>
      <c r="B297" s="63"/>
      <c r="C297" s="67">
        <f t="shared" ref="C297:H297" si="5">C298+C327+C330+C336+C339+C342+C344</f>
        <v>38609000</v>
      </c>
      <c r="D297" s="67">
        <f t="shared" si="5"/>
        <v>46725700</v>
      </c>
      <c r="E297" s="67">
        <f t="shared" si="5"/>
        <v>45656100</v>
      </c>
      <c r="F297" s="93">
        <f t="shared" si="5"/>
        <v>38609000</v>
      </c>
      <c r="G297" s="67">
        <f t="shared" si="5"/>
        <v>46725700</v>
      </c>
      <c r="H297" s="67">
        <f t="shared" si="5"/>
        <v>45656100</v>
      </c>
      <c r="I297" s="64"/>
      <c r="J297" s="64"/>
      <c r="K297" s="62"/>
    </row>
    <row r="298" spans="1:11" x14ac:dyDescent="0.2">
      <c r="A298" s="84" t="s">
        <v>290</v>
      </c>
      <c r="B298" s="68"/>
      <c r="C298" s="69">
        <f t="shared" ref="C298:H298" si="6">C299+C300+C301+C302+C308+C312+C318+C319+C323</f>
        <v>5986900</v>
      </c>
      <c r="D298" s="69">
        <f t="shared" si="6"/>
        <v>5565800</v>
      </c>
      <c r="E298" s="69">
        <f t="shared" si="6"/>
        <v>4572500</v>
      </c>
      <c r="F298" s="69">
        <f t="shared" si="6"/>
        <v>5986900</v>
      </c>
      <c r="G298" s="69">
        <f t="shared" si="6"/>
        <v>5565800</v>
      </c>
      <c r="H298" s="69">
        <f t="shared" si="6"/>
        <v>4572500</v>
      </c>
      <c r="I298" s="70"/>
      <c r="J298" s="70"/>
      <c r="K298" s="71"/>
    </row>
    <row r="299" spans="1:11" x14ac:dyDescent="0.2">
      <c r="A299" s="72" t="s">
        <v>291</v>
      </c>
      <c r="B299" s="73">
        <v>211</v>
      </c>
      <c r="C299" s="73">
        <v>75000</v>
      </c>
      <c r="D299" s="73">
        <v>75000</v>
      </c>
      <c r="E299" s="73">
        <v>75000</v>
      </c>
      <c r="F299" s="73">
        <v>75000</v>
      </c>
      <c r="G299" s="73">
        <v>75000</v>
      </c>
      <c r="H299" s="73">
        <v>75000</v>
      </c>
      <c r="I299" s="64"/>
      <c r="J299" s="64"/>
      <c r="K299" s="62"/>
    </row>
    <row r="300" spans="1:11" x14ac:dyDescent="0.2">
      <c r="A300" s="72" t="s">
        <v>109</v>
      </c>
      <c r="B300" s="73">
        <v>213</v>
      </c>
      <c r="C300" s="73">
        <v>22600</v>
      </c>
      <c r="D300" s="73">
        <v>22600</v>
      </c>
      <c r="E300" s="73">
        <v>22600</v>
      </c>
      <c r="F300" s="73">
        <v>22600</v>
      </c>
      <c r="G300" s="73">
        <v>22600</v>
      </c>
      <c r="H300" s="73">
        <v>22600</v>
      </c>
      <c r="I300" s="64"/>
      <c r="J300" s="64"/>
      <c r="K300" s="62"/>
    </row>
    <row r="301" spans="1:11" x14ac:dyDescent="0.2">
      <c r="A301" s="72" t="s">
        <v>198</v>
      </c>
      <c r="B301" s="73">
        <v>221</v>
      </c>
      <c r="C301" s="73">
        <v>17000</v>
      </c>
      <c r="D301" s="73">
        <v>17000</v>
      </c>
      <c r="E301" s="73">
        <v>17000</v>
      </c>
      <c r="F301" s="73">
        <v>17000</v>
      </c>
      <c r="G301" s="73">
        <v>17000</v>
      </c>
      <c r="H301" s="73">
        <v>17000</v>
      </c>
      <c r="I301" s="64"/>
      <c r="J301" s="64"/>
      <c r="K301" s="62"/>
    </row>
    <row r="302" spans="1:11" x14ac:dyDescent="0.2">
      <c r="A302" s="74" t="s">
        <v>292</v>
      </c>
      <c r="B302" s="75">
        <v>223</v>
      </c>
      <c r="C302" s="75">
        <f t="shared" ref="C302:H302" si="7">C303+C305+C306+C307+C304</f>
        <v>870000</v>
      </c>
      <c r="D302" s="75">
        <f t="shared" si="7"/>
        <v>870000</v>
      </c>
      <c r="E302" s="75">
        <f t="shared" si="7"/>
        <v>870000</v>
      </c>
      <c r="F302" s="75">
        <f t="shared" si="7"/>
        <v>870000</v>
      </c>
      <c r="G302" s="75">
        <f t="shared" si="7"/>
        <v>870000</v>
      </c>
      <c r="H302" s="75">
        <f t="shared" si="7"/>
        <v>870000</v>
      </c>
      <c r="I302" s="64"/>
      <c r="J302" s="64"/>
      <c r="K302" s="62"/>
    </row>
    <row r="303" spans="1:11" x14ac:dyDescent="0.2">
      <c r="A303" s="76" t="s">
        <v>293</v>
      </c>
      <c r="B303" s="77" t="s">
        <v>294</v>
      </c>
      <c r="C303" s="77">
        <v>547000</v>
      </c>
      <c r="D303" s="77">
        <v>547000</v>
      </c>
      <c r="E303" s="77">
        <v>547000</v>
      </c>
      <c r="F303" s="77">
        <v>547000</v>
      </c>
      <c r="G303" s="77">
        <v>547000</v>
      </c>
      <c r="H303" s="77">
        <v>547000</v>
      </c>
      <c r="I303" s="64"/>
      <c r="J303" s="64"/>
      <c r="K303" s="62"/>
    </row>
    <row r="304" spans="1:11" x14ac:dyDescent="0.2">
      <c r="A304" s="78" t="s">
        <v>295</v>
      </c>
      <c r="B304" s="77" t="s">
        <v>296</v>
      </c>
      <c r="C304" s="77">
        <v>45000</v>
      </c>
      <c r="D304" s="77">
        <v>45000</v>
      </c>
      <c r="E304" s="77">
        <v>45000</v>
      </c>
      <c r="F304" s="77">
        <v>45000</v>
      </c>
      <c r="G304" s="77">
        <v>45000</v>
      </c>
      <c r="H304" s="77">
        <v>45000</v>
      </c>
      <c r="I304" s="64"/>
      <c r="J304" s="64"/>
      <c r="K304" s="62"/>
    </row>
    <row r="305" spans="1:11" x14ac:dyDescent="0.2">
      <c r="A305" s="78" t="s">
        <v>297</v>
      </c>
      <c r="B305" s="77" t="s">
        <v>298</v>
      </c>
      <c r="C305" s="77"/>
      <c r="D305" s="77"/>
      <c r="E305" s="77"/>
      <c r="F305" s="77"/>
      <c r="G305" s="77"/>
      <c r="H305" s="77"/>
      <c r="I305" s="64"/>
      <c r="J305" s="64"/>
      <c r="K305" s="62"/>
    </row>
    <row r="306" spans="1:11" x14ac:dyDescent="0.2">
      <c r="A306" s="76" t="s">
        <v>299</v>
      </c>
      <c r="B306" s="77" t="s">
        <v>300</v>
      </c>
      <c r="C306" s="77">
        <v>257000</v>
      </c>
      <c r="D306" s="77">
        <v>257000</v>
      </c>
      <c r="E306" s="77">
        <v>257000</v>
      </c>
      <c r="F306" s="77">
        <v>257000</v>
      </c>
      <c r="G306" s="77">
        <v>257000</v>
      </c>
      <c r="H306" s="77">
        <v>257000</v>
      </c>
      <c r="I306" s="64"/>
      <c r="J306" s="64"/>
      <c r="K306" s="62"/>
    </row>
    <row r="307" spans="1:11" x14ac:dyDescent="0.2">
      <c r="A307" s="76" t="s">
        <v>301</v>
      </c>
      <c r="B307" s="77" t="s">
        <v>302</v>
      </c>
      <c r="C307" s="77">
        <v>21000</v>
      </c>
      <c r="D307" s="77">
        <v>21000</v>
      </c>
      <c r="E307" s="77">
        <v>21000</v>
      </c>
      <c r="F307" s="77">
        <v>21000</v>
      </c>
      <c r="G307" s="77">
        <v>21000</v>
      </c>
      <c r="H307" s="77">
        <v>21000</v>
      </c>
      <c r="I307" s="64"/>
      <c r="J307" s="64"/>
      <c r="K307" s="62"/>
    </row>
    <row r="308" spans="1:11" x14ac:dyDescent="0.2">
      <c r="A308" s="79" t="s">
        <v>303</v>
      </c>
      <c r="B308" s="75">
        <v>225</v>
      </c>
      <c r="C308" s="75">
        <f t="shared" ref="C308:H308" si="8">C309+C310+C311</f>
        <v>62800</v>
      </c>
      <c r="D308" s="75">
        <f t="shared" si="8"/>
        <v>62800</v>
      </c>
      <c r="E308" s="75">
        <f t="shared" si="8"/>
        <v>62800</v>
      </c>
      <c r="F308" s="75">
        <f t="shared" si="8"/>
        <v>62800</v>
      </c>
      <c r="G308" s="75">
        <f t="shared" si="8"/>
        <v>62800</v>
      </c>
      <c r="H308" s="75">
        <f t="shared" si="8"/>
        <v>62800</v>
      </c>
      <c r="I308" s="80"/>
      <c r="J308" s="80"/>
      <c r="K308" s="62"/>
    </row>
    <row r="309" spans="1:11" x14ac:dyDescent="0.2">
      <c r="A309" s="76" t="s">
        <v>304</v>
      </c>
      <c r="B309" s="77" t="s">
        <v>305</v>
      </c>
      <c r="C309" s="77">
        <v>55000</v>
      </c>
      <c r="D309" s="77">
        <v>55000</v>
      </c>
      <c r="E309" s="77">
        <v>55000</v>
      </c>
      <c r="F309" s="77">
        <v>55000</v>
      </c>
      <c r="G309" s="77">
        <v>55000</v>
      </c>
      <c r="H309" s="77">
        <v>55000</v>
      </c>
      <c r="I309" s="80"/>
      <c r="J309" s="80"/>
      <c r="K309" s="62"/>
    </row>
    <row r="310" spans="1:11" x14ac:dyDescent="0.2">
      <c r="A310" s="76" t="s">
        <v>306</v>
      </c>
      <c r="B310" s="77" t="s">
        <v>307</v>
      </c>
      <c r="C310" s="77"/>
      <c r="D310" s="77"/>
      <c r="E310" s="77"/>
      <c r="F310" s="77"/>
      <c r="G310" s="77"/>
      <c r="H310" s="77"/>
      <c r="I310" s="80"/>
      <c r="J310" s="80"/>
      <c r="K310" s="62"/>
    </row>
    <row r="311" spans="1:11" x14ac:dyDescent="0.2">
      <c r="A311" s="76" t="s">
        <v>308</v>
      </c>
      <c r="B311" s="77" t="s">
        <v>309</v>
      </c>
      <c r="C311" s="77">
        <v>7800</v>
      </c>
      <c r="D311" s="77">
        <v>7800</v>
      </c>
      <c r="E311" s="77">
        <v>7800</v>
      </c>
      <c r="F311" s="77">
        <v>7800</v>
      </c>
      <c r="G311" s="77">
        <v>7800</v>
      </c>
      <c r="H311" s="77">
        <v>7800</v>
      </c>
      <c r="I311" s="62"/>
      <c r="J311" s="62"/>
      <c r="K311" s="62"/>
    </row>
    <row r="312" spans="1:11" x14ac:dyDescent="0.2">
      <c r="A312" s="72" t="s">
        <v>310</v>
      </c>
      <c r="B312" s="73">
        <v>226</v>
      </c>
      <c r="C312" s="73">
        <f t="shared" ref="C312:H312" si="9">C313+C314+C315+C316+C317</f>
        <v>1933800</v>
      </c>
      <c r="D312" s="73">
        <f t="shared" si="9"/>
        <v>1810800</v>
      </c>
      <c r="E312" s="73">
        <f t="shared" si="9"/>
        <v>1810800</v>
      </c>
      <c r="F312" s="73">
        <f t="shared" si="9"/>
        <v>1933800</v>
      </c>
      <c r="G312" s="73">
        <f t="shared" si="9"/>
        <v>1810800</v>
      </c>
      <c r="H312" s="73">
        <f t="shared" si="9"/>
        <v>1810800</v>
      </c>
      <c r="I312" s="64"/>
      <c r="J312" s="64"/>
      <c r="K312" s="62"/>
    </row>
    <row r="313" spans="1:11" x14ac:dyDescent="0.2">
      <c r="A313" s="76" t="s">
        <v>311</v>
      </c>
      <c r="B313" s="64" t="s">
        <v>312</v>
      </c>
      <c r="C313" s="64">
        <v>31900</v>
      </c>
      <c r="D313" s="64">
        <v>31900</v>
      </c>
      <c r="E313" s="64">
        <v>31900</v>
      </c>
      <c r="F313" s="64">
        <v>31900</v>
      </c>
      <c r="G313" s="64">
        <v>31900</v>
      </c>
      <c r="H313" s="64">
        <v>31900</v>
      </c>
      <c r="I313" s="64"/>
      <c r="J313" s="64"/>
      <c r="K313" s="62"/>
    </row>
    <row r="314" spans="1:11" x14ac:dyDescent="0.2">
      <c r="A314" s="81" t="s">
        <v>313</v>
      </c>
      <c r="B314" s="64" t="s">
        <v>314</v>
      </c>
      <c r="C314" s="64">
        <v>30800</v>
      </c>
      <c r="D314" s="64">
        <v>21400</v>
      </c>
      <c r="E314" s="64">
        <v>21400</v>
      </c>
      <c r="F314" s="64">
        <v>30800</v>
      </c>
      <c r="G314" s="64">
        <v>21400</v>
      </c>
      <c r="H314" s="64">
        <v>21400</v>
      </c>
      <c r="I314" s="64"/>
      <c r="J314" s="64"/>
      <c r="K314" s="62"/>
    </row>
    <row r="315" spans="1:11" x14ac:dyDescent="0.2">
      <c r="A315" s="81" t="s">
        <v>315</v>
      </c>
      <c r="B315" s="64" t="s">
        <v>316</v>
      </c>
      <c r="C315" s="64">
        <v>19600</v>
      </c>
      <c r="D315" s="64"/>
      <c r="E315" s="64"/>
      <c r="F315" s="64">
        <v>19600</v>
      </c>
      <c r="G315" s="64"/>
      <c r="H315" s="64"/>
      <c r="I315" s="64"/>
      <c r="J315" s="64"/>
      <c r="K315" s="62"/>
    </row>
    <row r="316" spans="1:11" x14ac:dyDescent="0.2">
      <c r="A316" s="81" t="s">
        <v>317</v>
      </c>
      <c r="B316" s="64" t="s">
        <v>318</v>
      </c>
      <c r="C316" s="64">
        <v>85000</v>
      </c>
      <c r="D316" s="64"/>
      <c r="E316" s="64"/>
      <c r="F316" s="64">
        <v>85000</v>
      </c>
      <c r="G316" s="64"/>
      <c r="H316" s="64"/>
      <c r="I316" s="64"/>
      <c r="J316" s="64"/>
      <c r="K316" s="62"/>
    </row>
    <row r="317" spans="1:11" x14ac:dyDescent="0.2">
      <c r="A317" s="81" t="s">
        <v>319</v>
      </c>
      <c r="B317" s="64" t="s">
        <v>320</v>
      </c>
      <c r="C317" s="64">
        <v>1766500</v>
      </c>
      <c r="D317" s="64">
        <v>1757500</v>
      </c>
      <c r="E317" s="64">
        <v>1757500</v>
      </c>
      <c r="F317" s="64">
        <v>1766500</v>
      </c>
      <c r="G317" s="64">
        <v>1757500</v>
      </c>
      <c r="H317" s="64">
        <v>1757500</v>
      </c>
      <c r="I317" s="64"/>
      <c r="J317" s="64"/>
      <c r="K317" s="62"/>
    </row>
    <row r="318" spans="1:11" x14ac:dyDescent="0.2">
      <c r="A318" s="72" t="s">
        <v>321</v>
      </c>
      <c r="B318" s="73">
        <v>262</v>
      </c>
      <c r="C318" s="73"/>
      <c r="D318" s="73"/>
      <c r="E318" s="73"/>
      <c r="F318" s="73"/>
      <c r="G318" s="73"/>
      <c r="H318" s="73"/>
      <c r="I318" s="64"/>
      <c r="J318" s="64"/>
      <c r="K318" s="62"/>
    </row>
    <row r="319" spans="1:11" x14ac:dyDescent="0.2">
      <c r="A319" s="72" t="s">
        <v>322</v>
      </c>
      <c r="B319" s="73">
        <v>290</v>
      </c>
      <c r="C319" s="73">
        <f t="shared" ref="C319:H319" si="10">C320+C321+C322</f>
        <v>2195300</v>
      </c>
      <c r="D319" s="73">
        <f t="shared" si="10"/>
        <v>1897200</v>
      </c>
      <c r="E319" s="73">
        <f t="shared" si="10"/>
        <v>903900</v>
      </c>
      <c r="F319" s="73">
        <f t="shared" si="10"/>
        <v>2195300</v>
      </c>
      <c r="G319" s="73">
        <f t="shared" si="10"/>
        <v>1897200</v>
      </c>
      <c r="H319" s="73">
        <f t="shared" si="10"/>
        <v>903900</v>
      </c>
      <c r="I319" s="64"/>
      <c r="J319" s="64"/>
      <c r="K319" s="62"/>
    </row>
    <row r="320" spans="1:11" x14ac:dyDescent="0.2">
      <c r="A320" s="81" t="s">
        <v>323</v>
      </c>
      <c r="B320" s="64" t="s">
        <v>324</v>
      </c>
      <c r="C320" s="64">
        <v>2185300</v>
      </c>
      <c r="D320" s="64">
        <v>1887200</v>
      </c>
      <c r="E320" s="64">
        <v>893900</v>
      </c>
      <c r="F320" s="64">
        <v>2185300</v>
      </c>
      <c r="G320" s="64">
        <v>1887200</v>
      </c>
      <c r="H320" s="64">
        <v>893900</v>
      </c>
      <c r="I320" s="73"/>
      <c r="J320" s="73"/>
      <c r="K320" s="82"/>
    </row>
    <row r="321" spans="1:11" x14ac:dyDescent="0.2">
      <c r="A321" s="81" t="s">
        <v>325</v>
      </c>
      <c r="B321" s="64" t="s">
        <v>326</v>
      </c>
      <c r="C321" s="64">
        <v>10000</v>
      </c>
      <c r="D321" s="64">
        <v>10000</v>
      </c>
      <c r="E321" s="64">
        <v>10000</v>
      </c>
      <c r="F321" s="64">
        <v>10000</v>
      </c>
      <c r="G321" s="64">
        <v>10000</v>
      </c>
      <c r="H321" s="64">
        <v>10000</v>
      </c>
      <c r="I321" s="73"/>
      <c r="J321" s="73"/>
      <c r="K321" s="82"/>
    </row>
    <row r="322" spans="1:11" x14ac:dyDescent="0.2">
      <c r="A322" s="81" t="s">
        <v>327</v>
      </c>
      <c r="B322" s="64" t="s">
        <v>328</v>
      </c>
      <c r="C322" s="64"/>
      <c r="D322" s="64"/>
      <c r="E322" s="64"/>
      <c r="F322" s="64"/>
      <c r="G322" s="64"/>
      <c r="H322" s="64"/>
      <c r="I322" s="73"/>
      <c r="J322" s="73"/>
      <c r="K322" s="82"/>
    </row>
    <row r="323" spans="1:11" x14ac:dyDescent="0.2">
      <c r="A323" s="72" t="s">
        <v>329</v>
      </c>
      <c r="B323" s="73">
        <v>340</v>
      </c>
      <c r="C323" s="73">
        <f t="shared" ref="C323:H323" si="11">C324+C325+C326</f>
        <v>810400</v>
      </c>
      <c r="D323" s="73">
        <f t="shared" si="11"/>
        <v>810400</v>
      </c>
      <c r="E323" s="73">
        <f t="shared" si="11"/>
        <v>810400</v>
      </c>
      <c r="F323" s="73">
        <f t="shared" si="11"/>
        <v>810400</v>
      </c>
      <c r="G323" s="73">
        <f t="shared" si="11"/>
        <v>810400</v>
      </c>
      <c r="H323" s="73">
        <f t="shared" si="11"/>
        <v>810400</v>
      </c>
      <c r="I323" s="64"/>
      <c r="J323" s="64"/>
      <c r="K323" s="62"/>
    </row>
    <row r="324" spans="1:11" x14ac:dyDescent="0.2">
      <c r="A324" s="81" t="s">
        <v>330</v>
      </c>
      <c r="B324" s="64" t="s">
        <v>331</v>
      </c>
      <c r="C324" s="64"/>
      <c r="D324" s="64"/>
      <c r="E324" s="64"/>
      <c r="F324" s="64"/>
      <c r="G324" s="64"/>
      <c r="H324" s="64"/>
      <c r="I324" s="64"/>
      <c r="J324" s="64"/>
      <c r="K324" s="62"/>
    </row>
    <row r="325" spans="1:11" x14ac:dyDescent="0.2">
      <c r="A325" s="81" t="s">
        <v>332</v>
      </c>
      <c r="B325" s="64" t="s">
        <v>333</v>
      </c>
      <c r="C325" s="64"/>
      <c r="D325" s="64"/>
      <c r="E325" s="64"/>
      <c r="F325" s="64"/>
      <c r="G325" s="64"/>
      <c r="H325" s="64"/>
      <c r="I325" s="63"/>
      <c r="J325" s="63"/>
      <c r="K325" s="62"/>
    </row>
    <row r="326" spans="1:11" x14ac:dyDescent="0.2">
      <c r="A326" s="83" t="s">
        <v>334</v>
      </c>
      <c r="B326" s="64" t="s">
        <v>335</v>
      </c>
      <c r="C326" s="64">
        <v>810400</v>
      </c>
      <c r="D326" s="64">
        <v>810400</v>
      </c>
      <c r="E326" s="64">
        <v>810400</v>
      </c>
      <c r="F326" s="64">
        <v>810400</v>
      </c>
      <c r="G326" s="64">
        <v>810400</v>
      </c>
      <c r="H326" s="64">
        <v>810400</v>
      </c>
      <c r="I326" s="63"/>
      <c r="J326" s="63"/>
      <c r="K326" s="62"/>
    </row>
    <row r="327" spans="1:11" x14ac:dyDescent="0.2">
      <c r="A327" s="84" t="s">
        <v>336</v>
      </c>
      <c r="B327" s="85"/>
      <c r="C327" s="86">
        <f t="shared" ref="C327:H327" si="12">C328</f>
        <v>42500</v>
      </c>
      <c r="D327" s="86">
        <f t="shared" si="12"/>
        <v>42500</v>
      </c>
      <c r="E327" s="86">
        <f t="shared" si="12"/>
        <v>42500</v>
      </c>
      <c r="F327" s="86">
        <f t="shared" si="12"/>
        <v>42500</v>
      </c>
      <c r="G327" s="86">
        <f t="shared" si="12"/>
        <v>42500</v>
      </c>
      <c r="H327" s="86">
        <f t="shared" si="12"/>
        <v>42500</v>
      </c>
      <c r="I327" s="70"/>
      <c r="J327" s="70"/>
      <c r="K327" s="71"/>
    </row>
    <row r="328" spans="1:11" x14ac:dyDescent="0.2">
      <c r="A328" s="72" t="s">
        <v>198</v>
      </c>
      <c r="B328" s="73">
        <v>221</v>
      </c>
      <c r="C328" s="77">
        <v>42500</v>
      </c>
      <c r="D328" s="77">
        <v>42500</v>
      </c>
      <c r="E328" s="77">
        <v>42500</v>
      </c>
      <c r="F328" s="77">
        <v>42500</v>
      </c>
      <c r="G328" s="77">
        <v>42500</v>
      </c>
      <c r="H328" s="77">
        <v>42500</v>
      </c>
      <c r="I328" s="80"/>
      <c r="J328" s="80"/>
      <c r="K328" s="80"/>
    </row>
    <row r="329" spans="1:11" x14ac:dyDescent="0.2">
      <c r="A329" s="87" t="s">
        <v>337</v>
      </c>
      <c r="B329" s="75" t="s">
        <v>338</v>
      </c>
      <c r="C329" s="77"/>
      <c r="D329" s="77"/>
      <c r="E329" s="77"/>
      <c r="F329" s="77"/>
      <c r="G329" s="77"/>
      <c r="H329" s="77"/>
      <c r="I329" s="80"/>
      <c r="J329" s="80"/>
      <c r="K329" s="80"/>
    </row>
    <row r="330" spans="1:11" x14ac:dyDescent="0.2">
      <c r="A330" s="88" t="s">
        <v>339</v>
      </c>
      <c r="B330" s="85"/>
      <c r="C330" s="89">
        <f t="shared" ref="C330:H330" si="13">C331+C332+C333+C334+C335</f>
        <v>226000</v>
      </c>
      <c r="D330" s="89">
        <f t="shared" si="13"/>
        <v>88000</v>
      </c>
      <c r="E330" s="89">
        <f t="shared" si="13"/>
        <v>11700</v>
      </c>
      <c r="F330" s="89">
        <f t="shared" si="13"/>
        <v>226000</v>
      </c>
      <c r="G330" s="89">
        <f t="shared" si="13"/>
        <v>88000</v>
      </c>
      <c r="H330" s="89">
        <f t="shared" si="13"/>
        <v>11700</v>
      </c>
      <c r="I330" s="90"/>
      <c r="J330" s="90"/>
      <c r="K330" s="91"/>
    </row>
    <row r="331" spans="1:11" x14ac:dyDescent="0.2">
      <c r="A331" s="92" t="s">
        <v>340</v>
      </c>
      <c r="B331" s="62" t="s">
        <v>341</v>
      </c>
      <c r="C331" s="93"/>
      <c r="D331" s="93"/>
      <c r="E331" s="93"/>
      <c r="F331" s="93"/>
      <c r="G331" s="93"/>
      <c r="H331" s="93"/>
      <c r="I331" s="94"/>
      <c r="J331" s="94"/>
      <c r="K331" s="94"/>
    </row>
    <row r="332" spans="1:11" x14ac:dyDescent="0.2">
      <c r="A332" s="95" t="s">
        <v>306</v>
      </c>
      <c r="B332" s="96" t="s">
        <v>307</v>
      </c>
      <c r="C332" s="62">
        <v>16500</v>
      </c>
      <c r="D332" s="62">
        <v>16500</v>
      </c>
      <c r="E332" s="62"/>
      <c r="F332" s="62">
        <v>16500</v>
      </c>
      <c r="G332" s="62">
        <v>16500</v>
      </c>
      <c r="H332" s="62"/>
      <c r="I332" s="132"/>
      <c r="J332" s="132"/>
      <c r="K332" s="132"/>
    </row>
    <row r="333" spans="1:11" x14ac:dyDescent="0.2">
      <c r="A333" s="76" t="s">
        <v>308</v>
      </c>
      <c r="B333" s="77" t="s">
        <v>309</v>
      </c>
      <c r="C333" s="62">
        <v>203700</v>
      </c>
      <c r="D333" s="62">
        <v>65700</v>
      </c>
      <c r="E333" s="62">
        <v>5900</v>
      </c>
      <c r="F333" s="62">
        <v>203700</v>
      </c>
      <c r="G333" s="62">
        <v>65700</v>
      </c>
      <c r="H333" s="62">
        <v>5900</v>
      </c>
      <c r="I333" s="62"/>
      <c r="J333" s="62"/>
      <c r="K333" s="62"/>
    </row>
    <row r="334" spans="1:11" x14ac:dyDescent="0.2">
      <c r="A334" s="97" t="s">
        <v>342</v>
      </c>
      <c r="B334" s="64" t="s">
        <v>343</v>
      </c>
      <c r="C334" s="62"/>
      <c r="D334" s="62"/>
      <c r="E334" s="62"/>
      <c r="F334" s="62"/>
      <c r="G334" s="62"/>
      <c r="H334" s="62"/>
      <c r="I334" s="62"/>
      <c r="J334" s="62"/>
      <c r="K334" s="62"/>
    </row>
    <row r="335" spans="1:11" x14ac:dyDescent="0.2">
      <c r="A335" s="81" t="s">
        <v>319</v>
      </c>
      <c r="B335" s="64" t="s">
        <v>320</v>
      </c>
      <c r="C335" s="62">
        <v>5800</v>
      </c>
      <c r="D335" s="62">
        <v>5800</v>
      </c>
      <c r="E335" s="62">
        <v>5800</v>
      </c>
      <c r="F335" s="62">
        <v>5800</v>
      </c>
      <c r="G335" s="62">
        <v>5800</v>
      </c>
      <c r="H335" s="62">
        <v>5800</v>
      </c>
      <c r="I335" s="62"/>
      <c r="J335" s="62"/>
      <c r="K335" s="62"/>
    </row>
    <row r="336" spans="1:11" x14ac:dyDescent="0.2">
      <c r="A336" s="98" t="s">
        <v>344</v>
      </c>
      <c r="B336" s="99"/>
      <c r="C336" s="100">
        <f t="shared" ref="C336:H336" si="14">C337+C338</f>
        <v>27996800</v>
      </c>
      <c r="D336" s="100">
        <f t="shared" si="14"/>
        <v>36465400</v>
      </c>
      <c r="E336" s="100">
        <f t="shared" si="14"/>
        <v>36465400</v>
      </c>
      <c r="F336" s="100">
        <f t="shared" si="14"/>
        <v>27996800</v>
      </c>
      <c r="G336" s="100">
        <f t="shared" si="14"/>
        <v>36465400</v>
      </c>
      <c r="H336" s="100">
        <f t="shared" si="14"/>
        <v>36465400</v>
      </c>
      <c r="I336" s="101"/>
      <c r="J336" s="101"/>
      <c r="K336" s="102"/>
    </row>
    <row r="337" spans="1:11" x14ac:dyDescent="0.2">
      <c r="A337" s="103" t="s">
        <v>291</v>
      </c>
      <c r="B337" s="130">
        <v>211</v>
      </c>
      <c r="C337" s="104">
        <v>21502900</v>
      </c>
      <c r="D337" s="104">
        <v>28007200</v>
      </c>
      <c r="E337" s="104">
        <v>28007200</v>
      </c>
      <c r="F337" s="104">
        <v>21502900</v>
      </c>
      <c r="G337" s="104">
        <v>28007200</v>
      </c>
      <c r="H337" s="104">
        <v>28007200</v>
      </c>
      <c r="I337" s="123"/>
      <c r="J337" s="123"/>
      <c r="K337" s="123"/>
    </row>
    <row r="338" spans="1:11" x14ac:dyDescent="0.2">
      <c r="A338" s="103" t="s">
        <v>109</v>
      </c>
      <c r="B338" s="130">
        <v>213</v>
      </c>
      <c r="C338" s="104">
        <v>6493900</v>
      </c>
      <c r="D338" s="104">
        <v>8458200</v>
      </c>
      <c r="E338" s="104">
        <v>8458200</v>
      </c>
      <c r="F338" s="104">
        <v>6493900</v>
      </c>
      <c r="G338" s="104">
        <v>8458200</v>
      </c>
      <c r="H338" s="104">
        <v>8458200</v>
      </c>
      <c r="I338" s="123"/>
      <c r="J338" s="123"/>
      <c r="K338" s="123"/>
    </row>
    <row r="339" spans="1:11" x14ac:dyDescent="0.2">
      <c r="A339" s="98" t="s">
        <v>345</v>
      </c>
      <c r="B339" s="99"/>
      <c r="C339" s="100">
        <f t="shared" ref="C339:H339" si="15">C340+C341</f>
        <v>3304800</v>
      </c>
      <c r="D339" s="100">
        <f t="shared" si="15"/>
        <v>3762100</v>
      </c>
      <c r="E339" s="100">
        <f t="shared" si="15"/>
        <v>3762100</v>
      </c>
      <c r="F339" s="100">
        <f t="shared" si="15"/>
        <v>3304800</v>
      </c>
      <c r="G339" s="100">
        <f t="shared" si="15"/>
        <v>3762100</v>
      </c>
      <c r="H339" s="100">
        <f t="shared" si="15"/>
        <v>3762100</v>
      </c>
      <c r="I339" s="101"/>
      <c r="J339" s="101"/>
      <c r="K339" s="102"/>
    </row>
    <row r="340" spans="1:11" x14ac:dyDescent="0.2">
      <c r="A340" s="103" t="s">
        <v>291</v>
      </c>
      <c r="B340" s="130">
        <v>211</v>
      </c>
      <c r="C340" s="104">
        <v>2538200</v>
      </c>
      <c r="D340" s="104">
        <v>2889500</v>
      </c>
      <c r="E340" s="104">
        <v>2889500</v>
      </c>
      <c r="F340" s="104">
        <v>2538200</v>
      </c>
      <c r="G340" s="104">
        <v>2889500</v>
      </c>
      <c r="H340" s="104">
        <v>2889500</v>
      </c>
      <c r="I340" s="123"/>
      <c r="J340" s="123"/>
      <c r="K340" s="123"/>
    </row>
    <row r="341" spans="1:11" x14ac:dyDescent="0.2">
      <c r="A341" s="103" t="s">
        <v>109</v>
      </c>
      <c r="B341" s="130">
        <v>213</v>
      </c>
      <c r="C341" s="104">
        <v>766600</v>
      </c>
      <c r="D341" s="104">
        <v>872600</v>
      </c>
      <c r="E341" s="104">
        <v>872600</v>
      </c>
      <c r="F341" s="104">
        <v>766600</v>
      </c>
      <c r="G341" s="104">
        <v>872600</v>
      </c>
      <c r="H341" s="104">
        <v>872600</v>
      </c>
      <c r="I341" s="123"/>
      <c r="J341" s="123"/>
      <c r="K341" s="123"/>
    </row>
    <row r="342" spans="1:11" x14ac:dyDescent="0.2">
      <c r="A342" s="84" t="s">
        <v>346</v>
      </c>
      <c r="B342" s="68"/>
      <c r="C342" s="124">
        <f t="shared" ref="C342:H342" si="16">C343</f>
        <v>692000</v>
      </c>
      <c r="D342" s="124">
        <f t="shared" si="16"/>
        <v>441900</v>
      </c>
      <c r="E342" s="124">
        <f t="shared" si="16"/>
        <v>441900</v>
      </c>
      <c r="F342" s="124">
        <f t="shared" si="16"/>
        <v>692000</v>
      </c>
      <c r="G342" s="124">
        <f t="shared" si="16"/>
        <v>441900</v>
      </c>
      <c r="H342" s="124">
        <f t="shared" si="16"/>
        <v>441900</v>
      </c>
      <c r="I342" s="70"/>
      <c r="J342" s="70"/>
      <c r="K342" s="71"/>
    </row>
    <row r="343" spans="1:11" x14ac:dyDescent="0.2">
      <c r="A343" s="83" t="s">
        <v>330</v>
      </c>
      <c r="B343" s="64" t="s">
        <v>331</v>
      </c>
      <c r="C343" s="105">
        <v>692000</v>
      </c>
      <c r="D343" s="105">
        <v>441900</v>
      </c>
      <c r="E343" s="105">
        <v>441900</v>
      </c>
      <c r="F343" s="105">
        <v>692000</v>
      </c>
      <c r="G343" s="105">
        <v>441900</v>
      </c>
      <c r="H343" s="105">
        <v>441900</v>
      </c>
      <c r="I343" s="82"/>
      <c r="J343" s="82"/>
      <c r="K343" s="82"/>
    </row>
    <row r="344" spans="1:11" x14ac:dyDescent="0.2">
      <c r="A344" s="84" t="s">
        <v>347</v>
      </c>
      <c r="B344" s="68"/>
      <c r="C344" s="86">
        <f t="shared" ref="C344:H344" si="17">C345+C346</f>
        <v>360000</v>
      </c>
      <c r="D344" s="86">
        <f t="shared" si="17"/>
        <v>360000</v>
      </c>
      <c r="E344" s="86">
        <f t="shared" si="17"/>
        <v>360000</v>
      </c>
      <c r="F344" s="86">
        <f t="shared" si="17"/>
        <v>360000</v>
      </c>
      <c r="G344" s="86">
        <f t="shared" si="17"/>
        <v>360000</v>
      </c>
      <c r="H344" s="86">
        <f t="shared" si="17"/>
        <v>360000</v>
      </c>
      <c r="I344" s="70"/>
      <c r="J344" s="70"/>
      <c r="K344" s="71"/>
    </row>
    <row r="345" spans="1:11" x14ac:dyDescent="0.2">
      <c r="A345" s="81" t="s">
        <v>332</v>
      </c>
      <c r="B345" s="64" t="s">
        <v>333</v>
      </c>
      <c r="C345" s="106"/>
      <c r="D345" s="106"/>
      <c r="E345" s="106"/>
      <c r="F345" s="106"/>
      <c r="G345" s="106"/>
      <c r="H345" s="106"/>
      <c r="I345" s="82"/>
      <c r="J345" s="82"/>
      <c r="K345" s="82"/>
    </row>
    <row r="346" spans="1:11" x14ac:dyDescent="0.2">
      <c r="A346" s="83" t="s">
        <v>280</v>
      </c>
      <c r="B346" s="64" t="s">
        <v>320</v>
      </c>
      <c r="C346" s="107">
        <v>360000</v>
      </c>
      <c r="D346" s="107">
        <v>360000</v>
      </c>
      <c r="E346" s="107">
        <v>360000</v>
      </c>
      <c r="F346" s="107">
        <v>360000</v>
      </c>
      <c r="G346" s="107">
        <v>360000</v>
      </c>
      <c r="H346" s="107">
        <v>360000</v>
      </c>
      <c r="I346" s="63"/>
      <c r="J346" s="63"/>
      <c r="K346" s="62"/>
    </row>
    <row r="348" spans="1:11" x14ac:dyDescent="0.2">
      <c r="A348" s="16" t="s">
        <v>282</v>
      </c>
      <c r="B348" s="109"/>
      <c r="C348" s="109"/>
      <c r="D348" s="109"/>
      <c r="E348" s="109"/>
      <c r="F348" s="109"/>
      <c r="G348" s="129" t="s">
        <v>283</v>
      </c>
      <c r="H348" s="45"/>
    </row>
    <row r="349" spans="1:11" x14ac:dyDescent="0.2">
      <c r="A349" s="118"/>
      <c r="B349" s="109"/>
      <c r="C349" s="109"/>
      <c r="D349" s="109"/>
      <c r="E349" s="109"/>
      <c r="F349" s="109"/>
      <c r="G349" s="108"/>
      <c r="H349" s="45"/>
    </row>
    <row r="350" spans="1:11" x14ac:dyDescent="0.2">
      <c r="A350" s="16" t="s">
        <v>254</v>
      </c>
      <c r="B350" s="109"/>
      <c r="C350" s="109"/>
      <c r="D350" s="109"/>
      <c r="E350" s="109"/>
      <c r="F350" s="109"/>
      <c r="G350" s="108" t="s">
        <v>255</v>
      </c>
      <c r="H350" s="45"/>
    </row>
    <row r="351" spans="1:11" x14ac:dyDescent="0.2">
      <c r="A351" s="16"/>
      <c r="B351" s="109"/>
      <c r="C351" s="109"/>
      <c r="D351" s="109"/>
      <c r="E351" s="109"/>
      <c r="F351" s="109"/>
      <c r="G351" s="108"/>
      <c r="H351" s="45"/>
    </row>
    <row r="352" spans="1:11" x14ac:dyDescent="0.2">
      <c r="A352" s="16" t="s">
        <v>256</v>
      </c>
      <c r="B352" s="109"/>
      <c r="C352" s="109"/>
      <c r="D352" s="109"/>
      <c r="E352" s="109"/>
      <c r="F352" s="109"/>
      <c r="G352" s="108" t="s">
        <v>257</v>
      </c>
      <c r="H352" s="45"/>
    </row>
    <row r="353" spans="1:8" x14ac:dyDescent="0.2">
      <c r="A353" s="45"/>
      <c r="B353" s="45"/>
      <c r="C353" s="45"/>
      <c r="D353" s="45"/>
      <c r="E353" s="45"/>
      <c r="F353" s="45"/>
      <c r="G353" s="45"/>
      <c r="H353" s="45"/>
    </row>
  </sheetData>
  <mergeCells count="527">
    <mergeCell ref="I113:O113"/>
    <mergeCell ref="I114:O114"/>
    <mergeCell ref="I117:O117"/>
    <mergeCell ref="I118:O118"/>
    <mergeCell ref="I119:O119"/>
    <mergeCell ref="I120:O120"/>
    <mergeCell ref="K112:O112"/>
    <mergeCell ref="B285:E285"/>
    <mergeCell ref="G285:H285"/>
    <mergeCell ref="I285:J285"/>
    <mergeCell ref="B276:E276"/>
    <mergeCell ref="G276:H276"/>
    <mergeCell ref="I276:J276"/>
    <mergeCell ref="B277:E277"/>
    <mergeCell ref="G277:H277"/>
    <mergeCell ref="I277:J277"/>
    <mergeCell ref="B278:E278"/>
    <mergeCell ref="G278:H278"/>
    <mergeCell ref="I278:J278"/>
    <mergeCell ref="B268:F268"/>
    <mergeCell ref="G268:H268"/>
    <mergeCell ref="I268:J268"/>
    <mergeCell ref="B269:F269"/>
    <mergeCell ref="G269:H269"/>
    <mergeCell ref="B286:E286"/>
    <mergeCell ref="G286:H286"/>
    <mergeCell ref="I286:J286"/>
    <mergeCell ref="M37:O37"/>
    <mergeCell ref="B282:E282"/>
    <mergeCell ref="G282:H282"/>
    <mergeCell ref="I282:J282"/>
    <mergeCell ref="B283:E283"/>
    <mergeCell ref="G283:H283"/>
    <mergeCell ref="I283:J283"/>
    <mergeCell ref="B284:E284"/>
    <mergeCell ref="G284:H284"/>
    <mergeCell ref="I284:J284"/>
    <mergeCell ref="B279:E279"/>
    <mergeCell ref="G279:H279"/>
    <mergeCell ref="I279:J279"/>
    <mergeCell ref="B280:E280"/>
    <mergeCell ref="G280:H280"/>
    <mergeCell ref="I280:J280"/>
    <mergeCell ref="B281:E281"/>
    <mergeCell ref="G281:H281"/>
    <mergeCell ref="I281:J281"/>
    <mergeCell ref="A273:J273"/>
    <mergeCell ref="A274:J274"/>
    <mergeCell ref="I269:J269"/>
    <mergeCell ref="B271:F271"/>
    <mergeCell ref="G271:H271"/>
    <mergeCell ref="I271:J271"/>
    <mergeCell ref="B265:F265"/>
    <mergeCell ref="G265:H265"/>
    <mergeCell ref="I265:J265"/>
    <mergeCell ref="B266:F266"/>
    <mergeCell ref="G266:H266"/>
    <mergeCell ref="I266:J266"/>
    <mergeCell ref="B267:F267"/>
    <mergeCell ref="G267:H267"/>
    <mergeCell ref="I267:J267"/>
    <mergeCell ref="C270:F270"/>
    <mergeCell ref="G270:H270"/>
    <mergeCell ref="I270:J270"/>
    <mergeCell ref="B262:F262"/>
    <mergeCell ref="G262:H262"/>
    <mergeCell ref="I262:J262"/>
    <mergeCell ref="B263:F263"/>
    <mergeCell ref="G263:H263"/>
    <mergeCell ref="I263:J263"/>
    <mergeCell ref="B264:F264"/>
    <mergeCell ref="G264:H264"/>
    <mergeCell ref="I264:J264"/>
    <mergeCell ref="B257:E257"/>
    <mergeCell ref="F257:G257"/>
    <mergeCell ref="I257:J257"/>
    <mergeCell ref="B258:E258"/>
    <mergeCell ref="F258:G258"/>
    <mergeCell ref="I258:J258"/>
    <mergeCell ref="A259:J259"/>
    <mergeCell ref="B261:F261"/>
    <mergeCell ref="G261:H261"/>
    <mergeCell ref="I261:J261"/>
    <mergeCell ref="B254:E254"/>
    <mergeCell ref="F254:G254"/>
    <mergeCell ref="I254:J254"/>
    <mergeCell ref="B255:E255"/>
    <mergeCell ref="F255:G255"/>
    <mergeCell ref="I255:J255"/>
    <mergeCell ref="B256:E256"/>
    <mergeCell ref="F256:G256"/>
    <mergeCell ref="I256:J256"/>
    <mergeCell ref="B251:E251"/>
    <mergeCell ref="F251:G251"/>
    <mergeCell ref="I251:J251"/>
    <mergeCell ref="B252:E252"/>
    <mergeCell ref="F252:G252"/>
    <mergeCell ref="I252:J252"/>
    <mergeCell ref="B253:E253"/>
    <mergeCell ref="F253:G253"/>
    <mergeCell ref="I253:J253"/>
    <mergeCell ref="B248:E248"/>
    <mergeCell ref="F248:G248"/>
    <mergeCell ref="I248:J248"/>
    <mergeCell ref="B249:E249"/>
    <mergeCell ref="F249:G249"/>
    <mergeCell ref="I249:J249"/>
    <mergeCell ref="B250:E250"/>
    <mergeCell ref="F250:G250"/>
    <mergeCell ref="I250:J250"/>
    <mergeCell ref="A244:J244"/>
    <mergeCell ref="A245:J245"/>
    <mergeCell ref="B247:E247"/>
    <mergeCell ref="F247:G247"/>
    <mergeCell ref="I247:J247"/>
    <mergeCell ref="B236:E236"/>
    <mergeCell ref="I236:J236"/>
    <mergeCell ref="B239:E239"/>
    <mergeCell ref="I239:J239"/>
    <mergeCell ref="B240:E240"/>
    <mergeCell ref="I240:J240"/>
    <mergeCell ref="B242:E242"/>
    <mergeCell ref="I242:J242"/>
    <mergeCell ref="C237:E237"/>
    <mergeCell ref="C238:E238"/>
    <mergeCell ref="C241:E241"/>
    <mergeCell ref="I237:J237"/>
    <mergeCell ref="I238:J238"/>
    <mergeCell ref="I241:J241"/>
    <mergeCell ref="A233:J233"/>
    <mergeCell ref="B235:E235"/>
    <mergeCell ref="I235:J235"/>
    <mergeCell ref="B228:E228"/>
    <mergeCell ref="I228:J228"/>
    <mergeCell ref="B229:E229"/>
    <mergeCell ref="I229:J229"/>
    <mergeCell ref="B230:E230"/>
    <mergeCell ref="I230:J230"/>
    <mergeCell ref="B231:E231"/>
    <mergeCell ref="I231:J231"/>
    <mergeCell ref="B219:E219"/>
    <mergeCell ref="H219:I219"/>
    <mergeCell ref="A221:J221"/>
    <mergeCell ref="A222:J222"/>
    <mergeCell ref="A223:J223"/>
    <mergeCell ref="A225:J225"/>
    <mergeCell ref="B226:E226"/>
    <mergeCell ref="I226:J226"/>
    <mergeCell ref="B227:E227"/>
    <mergeCell ref="I227:J227"/>
    <mergeCell ref="A213:J213"/>
    <mergeCell ref="B215:E215"/>
    <mergeCell ref="H215:I215"/>
    <mergeCell ref="B216:E216"/>
    <mergeCell ref="H216:I216"/>
    <mergeCell ref="B217:E217"/>
    <mergeCell ref="H217:I217"/>
    <mergeCell ref="B218:E218"/>
    <mergeCell ref="H218:I218"/>
    <mergeCell ref="B201:E201"/>
    <mergeCell ref="H201:I201"/>
    <mergeCell ref="B202:E202"/>
    <mergeCell ref="H202:I202"/>
    <mergeCell ref="B203:E203"/>
    <mergeCell ref="H203:I203"/>
    <mergeCell ref="A209:J209"/>
    <mergeCell ref="A210:J210"/>
    <mergeCell ref="A212:J212"/>
    <mergeCell ref="A193:I193"/>
    <mergeCell ref="A195:I195"/>
    <mergeCell ref="A196:I196"/>
    <mergeCell ref="B198:E198"/>
    <mergeCell ref="H198:I198"/>
    <mergeCell ref="B199:E199"/>
    <mergeCell ref="H199:I199"/>
    <mergeCell ref="B200:E200"/>
    <mergeCell ref="H200:I200"/>
    <mergeCell ref="B189:D189"/>
    <mergeCell ref="E189:F189"/>
    <mergeCell ref="G189:H189"/>
    <mergeCell ref="I189:J189"/>
    <mergeCell ref="B190:D190"/>
    <mergeCell ref="E190:F190"/>
    <mergeCell ref="G190:H190"/>
    <mergeCell ref="I190:J190"/>
    <mergeCell ref="A192:I192"/>
    <mergeCell ref="A182:I182"/>
    <mergeCell ref="A183:I183"/>
    <mergeCell ref="A184:I184"/>
    <mergeCell ref="A185:H185"/>
    <mergeCell ref="B187:D187"/>
    <mergeCell ref="E187:F187"/>
    <mergeCell ref="G187:H187"/>
    <mergeCell ref="I187:J187"/>
    <mergeCell ref="B188:D188"/>
    <mergeCell ref="E188:F188"/>
    <mergeCell ref="G188:H188"/>
    <mergeCell ref="I188:J188"/>
    <mergeCell ref="B176:F176"/>
    <mergeCell ref="H176:I176"/>
    <mergeCell ref="B177:F177"/>
    <mergeCell ref="H177:I177"/>
    <mergeCell ref="B178:F178"/>
    <mergeCell ref="H178:I178"/>
    <mergeCell ref="B179:F179"/>
    <mergeCell ref="H179:I179"/>
    <mergeCell ref="B180:G180"/>
    <mergeCell ref="H180:I180"/>
    <mergeCell ref="B172:F172"/>
    <mergeCell ref="H172:I172"/>
    <mergeCell ref="A173:A174"/>
    <mergeCell ref="B173:F173"/>
    <mergeCell ref="H173:I173"/>
    <mergeCell ref="B174:F174"/>
    <mergeCell ref="H174:I174"/>
    <mergeCell ref="B175:F175"/>
    <mergeCell ref="H175:I175"/>
    <mergeCell ref="A168:A169"/>
    <mergeCell ref="B168:F168"/>
    <mergeCell ref="H168:I168"/>
    <mergeCell ref="B169:F169"/>
    <mergeCell ref="H169:I169"/>
    <mergeCell ref="B170:F170"/>
    <mergeCell ref="H170:I170"/>
    <mergeCell ref="B171:F171"/>
    <mergeCell ref="H171:I171"/>
    <mergeCell ref="A161:J161"/>
    <mergeCell ref="A162:J162"/>
    <mergeCell ref="A163:J163"/>
    <mergeCell ref="B165:F165"/>
    <mergeCell ref="H165:I165"/>
    <mergeCell ref="B166:F166"/>
    <mergeCell ref="H166:I166"/>
    <mergeCell ref="B167:F167"/>
    <mergeCell ref="H167:I167"/>
    <mergeCell ref="B147:E147"/>
    <mergeCell ref="I147:J147"/>
    <mergeCell ref="B148:E148"/>
    <mergeCell ref="I148:J148"/>
    <mergeCell ref="B149:E149"/>
    <mergeCell ref="I149:J149"/>
    <mergeCell ref="B150:E150"/>
    <mergeCell ref="I150:J150"/>
    <mergeCell ref="A160:J160"/>
    <mergeCell ref="A136:D136"/>
    <mergeCell ref="A137:D137"/>
    <mergeCell ref="A138:D138"/>
    <mergeCell ref="A139:D139"/>
    <mergeCell ref="A140:D140"/>
    <mergeCell ref="A141:B141"/>
    <mergeCell ref="A143:J143"/>
    <mergeCell ref="A144:J144"/>
    <mergeCell ref="B146:E146"/>
    <mergeCell ref="I146:J146"/>
    <mergeCell ref="A130:J130"/>
    <mergeCell ref="A132:A134"/>
    <mergeCell ref="B132:B134"/>
    <mergeCell ref="C132:C134"/>
    <mergeCell ref="D132:G132"/>
    <mergeCell ref="H132:H134"/>
    <mergeCell ref="I132:I134"/>
    <mergeCell ref="J132:J134"/>
    <mergeCell ref="D133:D134"/>
    <mergeCell ref="E133:G133"/>
    <mergeCell ref="A121:J121"/>
    <mergeCell ref="A122:J122"/>
    <mergeCell ref="A123:J123"/>
    <mergeCell ref="A125:J125"/>
    <mergeCell ref="A127:J127"/>
    <mergeCell ref="A128:J128"/>
    <mergeCell ref="K116:O116"/>
    <mergeCell ref="A24:O24"/>
    <mergeCell ref="A12:J12"/>
    <mergeCell ref="N17:O17"/>
    <mergeCell ref="K12:O12"/>
    <mergeCell ref="N13:O13"/>
    <mergeCell ref="N14:O14"/>
    <mergeCell ref="A13:J13"/>
    <mergeCell ref="B14:C14"/>
    <mergeCell ref="A31:O31"/>
    <mergeCell ref="A26:O26"/>
    <mergeCell ref="A29:O29"/>
    <mergeCell ref="A32:K32"/>
    <mergeCell ref="M32:O32"/>
    <mergeCell ref="A33:K33"/>
    <mergeCell ref="M33:O33"/>
    <mergeCell ref="A34:K34"/>
    <mergeCell ref="M34:O34"/>
    <mergeCell ref="A48:B48"/>
    <mergeCell ref="A49:B49"/>
    <mergeCell ref="A50:B50"/>
    <mergeCell ref="C48:H48"/>
    <mergeCell ref="C49:H49"/>
    <mergeCell ref="C50:H50"/>
    <mergeCell ref="J1:O1"/>
    <mergeCell ref="N19:O19"/>
    <mergeCell ref="N20:O20"/>
    <mergeCell ref="N18:O18"/>
    <mergeCell ref="N15:O15"/>
    <mergeCell ref="N16:O16"/>
    <mergeCell ref="J2:O4"/>
    <mergeCell ref="A9:O9"/>
    <mergeCell ref="A7:D7"/>
    <mergeCell ref="A10:J10"/>
    <mergeCell ref="A11:J11"/>
    <mergeCell ref="A5:J5"/>
    <mergeCell ref="F16:G16"/>
    <mergeCell ref="A46:B46"/>
    <mergeCell ref="A47:B47"/>
    <mergeCell ref="C46:H46"/>
    <mergeCell ref="C47:H47"/>
    <mergeCell ref="A39:O39"/>
    <mergeCell ref="A56:B56"/>
    <mergeCell ref="C54:H54"/>
    <mergeCell ref="C55:H55"/>
    <mergeCell ref="C56:H56"/>
    <mergeCell ref="A51:B51"/>
    <mergeCell ref="A52:B52"/>
    <mergeCell ref="A53:B53"/>
    <mergeCell ref="C51:H51"/>
    <mergeCell ref="C52:H52"/>
    <mergeCell ref="C53:H53"/>
    <mergeCell ref="A40:O40"/>
    <mergeCell ref="C41:H41"/>
    <mergeCell ref="I41:O41"/>
    <mergeCell ref="C42:H42"/>
    <mergeCell ref="C43:H43"/>
    <mergeCell ref="C44:H44"/>
    <mergeCell ref="C45:H45"/>
    <mergeCell ref="A42:B42"/>
    <mergeCell ref="A43:B43"/>
    <mergeCell ref="A44:B44"/>
    <mergeCell ref="A41:B41"/>
    <mergeCell ref="A45:B45"/>
    <mergeCell ref="I57:O57"/>
    <mergeCell ref="A59:O59"/>
    <mergeCell ref="A60:O60"/>
    <mergeCell ref="A61:O61"/>
    <mergeCell ref="A62:O62"/>
    <mergeCell ref="C57:H57"/>
    <mergeCell ref="I42:O42"/>
    <mergeCell ref="I43:O43"/>
    <mergeCell ref="I44:O44"/>
    <mergeCell ref="I45:O45"/>
    <mergeCell ref="I46:O46"/>
    <mergeCell ref="I47:O47"/>
    <mergeCell ref="I48:O48"/>
    <mergeCell ref="I49:O49"/>
    <mergeCell ref="I50:O50"/>
    <mergeCell ref="I51:O51"/>
    <mergeCell ref="I52:O52"/>
    <mergeCell ref="I53:O53"/>
    <mergeCell ref="I54:O54"/>
    <mergeCell ref="I55:O55"/>
    <mergeCell ref="I56:O56"/>
    <mergeCell ref="A57:B57"/>
    <mergeCell ref="A54:B54"/>
    <mergeCell ref="A55:B55"/>
    <mergeCell ref="A63:B67"/>
    <mergeCell ref="C63:C67"/>
    <mergeCell ref="D63:E67"/>
    <mergeCell ref="F63:O63"/>
    <mergeCell ref="F64:F67"/>
    <mergeCell ref="G64:O65"/>
    <mergeCell ref="G66:G67"/>
    <mergeCell ref="K66:O66"/>
    <mergeCell ref="K67:L67"/>
    <mergeCell ref="M67:O67"/>
    <mergeCell ref="H66:H67"/>
    <mergeCell ref="I66:I67"/>
    <mergeCell ref="J66:J67"/>
    <mergeCell ref="A69:B69"/>
    <mergeCell ref="D69:E69"/>
    <mergeCell ref="K69:L69"/>
    <mergeCell ref="M69:O69"/>
    <mergeCell ref="A70:B70"/>
    <mergeCell ref="D70:E70"/>
    <mergeCell ref="K70:L70"/>
    <mergeCell ref="M70:O70"/>
    <mergeCell ref="A68:B68"/>
    <mergeCell ref="D68:E68"/>
    <mergeCell ref="K68:L68"/>
    <mergeCell ref="M68:O68"/>
    <mergeCell ref="A74:B74"/>
    <mergeCell ref="D74:E74"/>
    <mergeCell ref="K74:L74"/>
    <mergeCell ref="M74:O74"/>
    <mergeCell ref="A73:B73"/>
    <mergeCell ref="D73:E73"/>
    <mergeCell ref="K73:L73"/>
    <mergeCell ref="M73:O73"/>
    <mergeCell ref="A71:B71"/>
    <mergeCell ref="D71:E71"/>
    <mergeCell ref="K71:L71"/>
    <mergeCell ref="M71:O71"/>
    <mergeCell ref="A72:B72"/>
    <mergeCell ref="D72:E72"/>
    <mergeCell ref="K72:L72"/>
    <mergeCell ref="M72:O72"/>
    <mergeCell ref="A77:B77"/>
    <mergeCell ref="D77:E77"/>
    <mergeCell ref="K77:L77"/>
    <mergeCell ref="M77:O77"/>
    <mergeCell ref="A78:B78"/>
    <mergeCell ref="D78:E78"/>
    <mergeCell ref="K78:L78"/>
    <mergeCell ref="M78:O78"/>
    <mergeCell ref="A75:B75"/>
    <mergeCell ref="D75:E75"/>
    <mergeCell ref="K75:L75"/>
    <mergeCell ref="M75:O75"/>
    <mergeCell ref="A76:B76"/>
    <mergeCell ref="D76:E76"/>
    <mergeCell ref="K76:L76"/>
    <mergeCell ref="M76:O76"/>
    <mergeCell ref="A82:B82"/>
    <mergeCell ref="D82:E82"/>
    <mergeCell ref="K82:L82"/>
    <mergeCell ref="M82:O82"/>
    <mergeCell ref="A79:B79"/>
    <mergeCell ref="D79:E79"/>
    <mergeCell ref="K79:L79"/>
    <mergeCell ref="M79:O79"/>
    <mergeCell ref="A80:B80"/>
    <mergeCell ref="D80:E80"/>
    <mergeCell ref="K80:L80"/>
    <mergeCell ref="M80:O80"/>
    <mergeCell ref="A85:B85"/>
    <mergeCell ref="D85:E85"/>
    <mergeCell ref="K85:L85"/>
    <mergeCell ref="M85:O85"/>
    <mergeCell ref="A83:B83"/>
    <mergeCell ref="D83:E83"/>
    <mergeCell ref="K83:L83"/>
    <mergeCell ref="M83:O83"/>
    <mergeCell ref="A84:B84"/>
    <mergeCell ref="D84:E84"/>
    <mergeCell ref="K84:L84"/>
    <mergeCell ref="M84:O84"/>
    <mergeCell ref="A88:B88"/>
    <mergeCell ref="D88:E88"/>
    <mergeCell ref="K88:L88"/>
    <mergeCell ref="M88:O88"/>
    <mergeCell ref="A89:B89"/>
    <mergeCell ref="D89:E89"/>
    <mergeCell ref="K89:L89"/>
    <mergeCell ref="M89:O89"/>
    <mergeCell ref="A86:B86"/>
    <mergeCell ref="D86:E86"/>
    <mergeCell ref="K86:L86"/>
    <mergeCell ref="M86:O86"/>
    <mergeCell ref="A87:B87"/>
    <mergeCell ref="D87:E87"/>
    <mergeCell ref="K87:L87"/>
    <mergeCell ref="M87:O87"/>
    <mergeCell ref="A92:B92"/>
    <mergeCell ref="D92:E92"/>
    <mergeCell ref="K92:L92"/>
    <mergeCell ref="M92:O92"/>
    <mergeCell ref="A93:B93"/>
    <mergeCell ref="D93:E93"/>
    <mergeCell ref="K93:L93"/>
    <mergeCell ref="M93:O93"/>
    <mergeCell ref="A90:B90"/>
    <mergeCell ref="D90:E90"/>
    <mergeCell ref="K90:L90"/>
    <mergeCell ref="M90:O90"/>
    <mergeCell ref="A91:B91"/>
    <mergeCell ref="D91:E91"/>
    <mergeCell ref="K91:L91"/>
    <mergeCell ref="M91:O91"/>
    <mergeCell ref="A97:O97"/>
    <mergeCell ref="A98:O98"/>
    <mergeCell ref="A99:O99"/>
    <mergeCell ref="A100:O100"/>
    <mergeCell ref="A96:B96"/>
    <mergeCell ref="D96:E96"/>
    <mergeCell ref="K96:L96"/>
    <mergeCell ref="M96:O96"/>
    <mergeCell ref="A94:B94"/>
    <mergeCell ref="D94:E94"/>
    <mergeCell ref="K94:L94"/>
    <mergeCell ref="M94:O94"/>
    <mergeCell ref="A95:B95"/>
    <mergeCell ref="D95:E95"/>
    <mergeCell ref="K95:L95"/>
    <mergeCell ref="M95:O95"/>
    <mergeCell ref="N106:O106"/>
    <mergeCell ref="E107:F107"/>
    <mergeCell ref="N107:O107"/>
    <mergeCell ref="E108:F108"/>
    <mergeCell ref="N108:O108"/>
    <mergeCell ref="A102:A105"/>
    <mergeCell ref="B102:B105"/>
    <mergeCell ref="C102:C105"/>
    <mergeCell ref="D102:O102"/>
    <mergeCell ref="D103:G104"/>
    <mergeCell ref="H103:O103"/>
    <mergeCell ref="H104:J104"/>
    <mergeCell ref="K104:O104"/>
    <mergeCell ref="N105:O105"/>
    <mergeCell ref="L105:M105"/>
    <mergeCell ref="E105:F105"/>
    <mergeCell ref="A38:M38"/>
    <mergeCell ref="A81:B81"/>
    <mergeCell ref="D81:E81"/>
    <mergeCell ref="K81:L81"/>
    <mergeCell ref="M81:O81"/>
    <mergeCell ref="J292:K292"/>
    <mergeCell ref="I292:I293"/>
    <mergeCell ref="G292:H292"/>
    <mergeCell ref="F292:F293"/>
    <mergeCell ref="E292:E293"/>
    <mergeCell ref="D292:D293"/>
    <mergeCell ref="I291:K291"/>
    <mergeCell ref="F291:H291"/>
    <mergeCell ref="D291:E291"/>
    <mergeCell ref="C291:C293"/>
    <mergeCell ref="F290:K290"/>
    <mergeCell ref="B290:E290"/>
    <mergeCell ref="A290:A293"/>
    <mergeCell ref="A289:K289"/>
    <mergeCell ref="E109:F109"/>
    <mergeCell ref="N109:O109"/>
    <mergeCell ref="E110:F110"/>
    <mergeCell ref="N110:O110"/>
    <mergeCell ref="E106:F106"/>
  </mergeCells>
  <pageMargins left="0.23622047244094491" right="0.23622047244094491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Ramzilja</cp:lastModifiedBy>
  <cp:lastPrinted>2017-01-11T11:37:20Z</cp:lastPrinted>
  <dcterms:created xsi:type="dcterms:W3CDTF">2016-12-28T10:56:44Z</dcterms:created>
  <dcterms:modified xsi:type="dcterms:W3CDTF">2017-02-03T05:49:38Z</dcterms:modified>
</cp:coreProperties>
</file>